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7 внеочередная сессия\решения\вне с 7 реш 67 изменения в №32\"/>
    </mc:Choice>
  </mc:AlternateContent>
  <bookViews>
    <workbookView xWindow="0" yWindow="0" windowWidth="28800" windowHeight="11580"/>
  </bookViews>
  <sheets>
    <sheet name="Данные" sheetId="1" r:id="rId1"/>
  </sheets>
  <calcPr calcId="162913"/>
</workbook>
</file>

<file path=xl/calcChain.xml><?xml version="1.0" encoding="utf-8"?>
<calcChain xmlns="http://schemas.openxmlformats.org/spreadsheetml/2006/main">
  <c r="E113" i="1" l="1"/>
  <c r="E112" i="1"/>
  <c r="E110" i="1"/>
  <c r="E109" i="1"/>
  <c r="E106" i="1"/>
  <c r="E103" i="1" s="1"/>
  <c r="E101" i="1"/>
  <c r="E100" i="1"/>
  <c r="E98" i="1"/>
  <c r="E97" i="1"/>
  <c r="E94" i="1"/>
  <c r="E89" i="1"/>
  <c r="E87" i="1"/>
  <c r="E86" i="1" s="1"/>
  <c r="G86" i="1"/>
  <c r="F86" i="1"/>
  <c r="F116" i="1" s="1"/>
  <c r="E83" i="1"/>
  <c r="E82" i="1"/>
  <c r="E81" i="1" s="1"/>
  <c r="E80" i="1" s="1"/>
  <c r="E78" i="1"/>
  <c r="E68" i="1" s="1"/>
  <c r="E76" i="1"/>
  <c r="E74" i="1"/>
  <c r="E71" i="1"/>
  <c r="E69" i="1"/>
  <c r="G68" i="1"/>
  <c r="F68" i="1"/>
  <c r="E66" i="1"/>
  <c r="E65" i="1" s="1"/>
  <c r="E64" i="1" s="1"/>
  <c r="E62" i="1"/>
  <c r="E59" i="1"/>
  <c r="E57" i="1"/>
  <c r="E55" i="1"/>
  <c r="E54" i="1"/>
  <c r="E53" i="1"/>
  <c r="E52" i="1" s="1"/>
  <c r="G52" i="1"/>
  <c r="F52" i="1"/>
  <c r="E51" i="1"/>
  <c r="E50" i="1"/>
  <c r="E48" i="1"/>
  <c r="E45" i="1"/>
  <c r="G39" i="1"/>
  <c r="G33" i="1" s="1"/>
  <c r="F39" i="1"/>
  <c r="E39" i="1"/>
  <c r="E37" i="1"/>
  <c r="E36" i="1"/>
  <c r="E35" i="1"/>
  <c r="E34" i="1" s="1"/>
  <c r="E33" i="1" s="1"/>
  <c r="F33" i="1"/>
  <c r="E28" i="1"/>
  <c r="E27" i="1"/>
  <c r="E26" i="1"/>
  <c r="E24" i="1"/>
  <c r="E23" i="1" s="1"/>
  <c r="E21" i="1"/>
  <c r="E20" i="1"/>
  <c r="E19" i="1"/>
  <c r="E18" i="1"/>
  <c r="E14" i="1"/>
  <c r="E13" i="1" s="1"/>
  <c r="G13" i="1"/>
  <c r="F13" i="1"/>
  <c r="G116" i="1" l="1"/>
  <c r="E116" i="1"/>
</calcChain>
</file>

<file path=xl/sharedStrings.xml><?xml version="1.0" encoding="utf-8"?>
<sst xmlns="http://schemas.openxmlformats.org/spreadsheetml/2006/main" count="367" uniqueCount="140">
  <si>
    <t>Приложение №6</t>
  </si>
  <si>
    <t>к решению сессии совета депутатов</t>
  </si>
  <si>
    <t>Каргатского района Новосибирской области</t>
  </si>
  <si>
    <t>Перечень муниципальных программ, предусмотренных к финансированию из бюджета Каргатского района Новосибирской области в  2026  году и плановом периоде 2027 и 2028  годов</t>
  </si>
  <si>
    <t>тыс. руб.</t>
  </si>
  <si>
    <t>Наименование</t>
  </si>
  <si>
    <t>ЦСР</t>
  </si>
  <si>
    <t>ГРБС</t>
  </si>
  <si>
    <t>ВР</t>
  </si>
  <si>
    <t>Сумма</t>
  </si>
  <si>
    <t>2026 год</t>
  </si>
  <si>
    <t>2027 год</t>
  </si>
  <si>
    <t>2028 год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</si>
  <si>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</si>
  <si>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03.0.00.00000</t>
  </si>
  <si>
    <t>Содержание ЕДДС Каргатского района</t>
  </si>
  <si>
    <t>03.0.00.00005</t>
  </si>
  <si>
    <t>290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</si>
  <si>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</si>
  <si>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</si>
  <si>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</si>
  <si>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</si>
  <si>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</si>
  <si>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</si>
  <si>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</si>
  <si>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</si>
  <si>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Уплата прочих налогов, сборов</t>
  </si>
  <si>
    <t>852</t>
  </si>
  <si>
    <t>Прочие расходы по реализации программных (непрограммных) мероприятий</t>
  </si>
  <si>
    <t>03.0.00.00099</t>
  </si>
  <si>
    <t>Прочие расходы по реализации программных (непрограммных) мероприятий за счёт средств областного бюджета</t>
  </si>
  <si>
    <t>03.0.00.70510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</si>
  <si>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</si>
  <si>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04.0.00.00000</t>
  </si>
  <si>
    <t>04.0.00.00099</t>
  </si>
  <si>
    <t>Премии и гранты</t>
  </si>
  <si>
    <t>350</t>
  </si>
  <si>
    <t>Муниципальная программа "Охрана окружающей среды Каргатского района Новосибирской области на 2025-2030 годы"</t>
  </si>
  <si>
    <t>06.0.00.00000</t>
  </si>
  <si>
    <t>06.0.00.00099</t>
  </si>
  <si>
    <t>Иные межбюджетные трансферты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</si>
  <si>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</si>
  <si>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06.0.00.71230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</si>
  <si>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</si>
  <si>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</si>
  <si>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Муниципальная программа "Развитие образования в Каргатском районе Новосибирской области на 2021-2026 годы"</t>
  </si>
  <si>
    <t>07.0.00.00000</t>
  </si>
  <si>
    <t>Участие, организация и проведение социально-значимых мероприятий</t>
  </si>
  <si>
    <t>07.0.00.00010</t>
  </si>
  <si>
    <t>Иные выплаты учреждений привлекаемым лицам</t>
  </si>
  <si>
    <t>113</t>
  </si>
  <si>
    <t>Субсидии бюджетным учреждениям на иные цели</t>
  </si>
  <si>
    <t>612</t>
  </si>
  <si>
    <t>Обеспечение функционирования модели персонифицированного финансирования дополнительного образования детей</t>
  </si>
  <si>
    <t>07.0.00.00020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</si>
  <si>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</si>
  <si>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</si>
  <si>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</si>
  <si>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</si>
  <si>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</si>
  <si>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</si>
  <si>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</si>
  <si>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</si>
  <si>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</si>
  <si>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07.0.00.00099</t>
  </si>
  <si>
    <t>Стипендия главы Каргатского района Новосибирской области учащимся общеобразовательных учреждений</t>
  </si>
  <si>
    <t>07.0.02.00011</t>
  </si>
  <si>
    <t>Стипендии</t>
  </si>
  <si>
    <t>340</t>
  </si>
  <si>
    <t>Предоставление студентам мер поддержки (стипендии)</t>
  </si>
  <si>
    <t>07.0.02.00019</t>
  </si>
  <si>
    <t>Муниципальная программа "Развитие культуры Каргатского района на 2022-2027 годы"</t>
  </si>
  <si>
    <t>08.0.00.00000</t>
  </si>
  <si>
    <t>08.0.00.00010</t>
  </si>
  <si>
    <t>08.0.00.00099</t>
  </si>
  <si>
    <t>Прочие расходы по реализации програмных мероприятий за счёт средств областного бюджета</t>
  </si>
  <si>
    <t>08.0.00.70510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</si>
  <si>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</si>
  <si>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08.0.00.L4670</t>
  </si>
  <si>
    <t>Закупка товаров, работ и услуг в сфере информационно-коммуникационных технологий</t>
  </si>
  <si>
    <t>242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</si>
  <si>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</si>
  <si>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08.0.00.L5190</t>
  </si>
  <si>
    <t>Муниципальная программа "Молодежная политика Каргатского района на 2019-2026 годы"</t>
  </si>
  <si>
    <t>09.0.00.00000</t>
  </si>
  <si>
    <t>Прочие расходы по реализации программных мероприятий</t>
  </si>
  <si>
    <t>09.0.00.00099</t>
  </si>
  <si>
    <t>Муниципальная программа "Социальная поддержка в Каргатском районе Новосибирской области на 2025-2030 г</t>
  </si>
  <si>
    <t>10.0.00.00000</t>
  </si>
  <si>
    <t>10.0.00.00010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</si>
  <si>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</si>
  <si>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10.0.00.00013</t>
  </si>
  <si>
    <t>Пособия, компенсации и иные социальные выплаты гражданам, кроме публичных нормативных обязательств</t>
  </si>
  <si>
    <t>321</t>
  </si>
  <si>
    <t>Выплаты гражданам, имеющим звание "Почётный житель Каргатского района"</t>
  </si>
  <si>
    <t>10.0.00.00014</t>
  </si>
  <si>
    <t>Оказание поддержки социально ориентированным некоммерческим организациям</t>
  </si>
  <si>
    <t>10.0.00.00015</t>
  </si>
  <si>
    <t>Субсидии на возмещение недополученных доходов и (или) возмещение фактически понесенных затрат</t>
  </si>
  <si>
    <t>631</t>
  </si>
  <si>
    <t>10.0.00.00099</t>
  </si>
  <si>
    <t>Муниципальная программа "Развитие физической культуры и спорта в Каргатском районе Новосибирской области на 2021-2026 годы"</t>
  </si>
  <si>
    <t>11.0.00.00000</t>
  </si>
  <si>
    <t>11.0.00.00010</t>
  </si>
  <si>
    <t>11.0.00.00099</t>
  </si>
  <si>
    <t>11.0.00.70510</t>
  </si>
  <si>
    <t>Муниципальная программа "Содействие занятости населения Каргатского района Новосибирской области на 2025-2030 годы"</t>
  </si>
  <si>
    <t>12.0.00.00000</t>
  </si>
  <si>
    <t>Мероприятия по подготовке и закреплению молодых специалистов</t>
  </si>
  <si>
    <t>12.0.00.00016</t>
  </si>
  <si>
    <t>Содействие занятости населения и защита от безработицы</t>
  </si>
  <si>
    <t>12.0.00.00017</t>
  </si>
  <si>
    <t>Получение профессиональных навыков несовершеннолетними гражданами</t>
  </si>
  <si>
    <t>12.0.00.00018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</si>
  <si>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</si>
  <si>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13.0.00.00000</t>
  </si>
  <si>
    <t>13.0.00.00099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</si>
  <si>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</si>
  <si>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</si>
  <si>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</si>
  <si>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13.0.00.70690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</si>
  <si>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</si>
  <si>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14.0.00.00000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</si>
  <si>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</si>
  <si>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14.0.00.70610</t>
  </si>
  <si>
    <t>Субсидии (гранты в форме субсидий), не подлежащие казначейскому сопровождению</t>
  </si>
  <si>
    <t>633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</si>
  <si>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</si>
  <si>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14.0.00.S0610</t>
  </si>
  <si>
    <t>14.0.00.00099</t>
  </si>
  <si>
    <t>Муниципальная программа "Профилактика правонарушений в Каргатском районе Новосибирской области на 2020-2026 годы"</t>
  </si>
  <si>
    <t>17.0.00.00000</t>
  </si>
  <si>
    <t>17.0.00.00099</t>
  </si>
  <si>
    <t>Муниципальная программа "Укрепление общественного здоровья Каргатского района Новосибирской области на 2023-2028 годы"</t>
  </si>
  <si>
    <t>19.0.00.00000</t>
  </si>
  <si>
    <t>19.0.00.70510</t>
  </si>
  <si>
    <t>Итого расходов</t>
  </si>
  <si>
    <t>Глава Каргатского района</t>
  </si>
  <si>
    <t>Н.Л.Терентьев</t>
  </si>
  <si>
    <t>№67 от 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</si>
</sst>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gt;=50]#,##0.0,;[Red][&lt;=-50]\-#,##0.0,;#,##0.0,"/>
  </numFmts>
  <fonts count="7" x14ac:knownFonts="1">
    <font>
      <sz val="11"/>
      <color theme="1"/>
      <name val="Calibri"/>
      <scheme val="minor"/>
    </font>
    <font>
      <sz val="8"/>
      <name val="Arial"/>
    </font>
    <font>
      <sz val="9"/>
      <name val="Arial"/>
    </font>
    <font>
      <b/>
      <sz val="8"/>
      <name val="Arial"/>
    </font>
    <font>
      <b/>
      <sz val="10"/>
      <name val="Arial"/>
    </font>
    <font>
      <b/>
      <i/>
      <sz val="8"/>
      <name val="Arial"/>
    </font>
    <font>
      <b/>
      <sz val="8"/>
      <color indexed="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165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workbookViewId="0">
      <selection activeCell="F4" sqref="F4:G4"/>
    </sheetView>
  </sheetViews>
  <sheetFormatPr defaultRowHeight="15" x14ac:dyDescent="0.25"/>
  <cols>
    <col min="1" max="1" width="39.5703125" customWidth="1"/>
    <col min="2" max="2" width="11.7109375" customWidth="1"/>
    <col min="3" max="4" width="9" customWidth="1"/>
    <col min="5" max="5" width="15.7109375" customWidth="1"/>
    <col min="6" max="6" width="17.7109375" customWidth="1"/>
    <col min="7" max="7" width="19" customWidth="1"/>
  </cols>
  <sheetData>
    <row r="1" spans="1:7" ht="9.9499999999999993" customHeight="1" x14ac:dyDescent="0.25">
      <c r="A1" s="1"/>
      <c r="B1" s="1"/>
      <c r="C1" s="1"/>
      <c r="D1" s="1"/>
      <c r="E1" s="1"/>
      <c r="F1" s="25" t="s">
        <v>0</v>
      </c>
      <c r="G1" s="25"/>
    </row>
    <row r="2" spans="1:7" ht="11.25" customHeight="1" x14ac:dyDescent="0.25">
      <c r="A2" s="1"/>
      <c r="B2" s="2"/>
      <c r="C2" s="2"/>
      <c r="D2" s="2"/>
      <c r="E2" s="3"/>
      <c r="F2" s="25" t="s">
        <v>1</v>
      </c>
      <c r="G2" s="25"/>
    </row>
    <row r="3" spans="1:7" ht="12" customHeight="1" x14ac:dyDescent="0.25">
      <c r="A3" s="1"/>
      <c r="B3" s="1"/>
      <c r="C3" s="1"/>
      <c r="D3" s="1"/>
      <c r="E3" s="1"/>
      <c r="F3" s="25" t="s">
        <v>2</v>
      </c>
      <c r="G3" s="25"/>
    </row>
    <row r="4" spans="1:7" ht="11.25" customHeight="1" x14ac:dyDescent="0.25">
      <c r="A4" s="4"/>
      <c r="B4" s="4"/>
      <c r="C4" s="4"/>
      <c r="D4" s="4"/>
      <c r="E4" s="4"/>
      <c r="F4" s="25" t="s">
        <v>139</v>
      </c>
      <c r="G4" s="25"/>
    </row>
    <row r="5" spans="1:7" ht="12" customHeight="1" x14ac:dyDescent="0.25">
      <c r="A5" s="1"/>
      <c r="B5" s="1"/>
      <c r="C5" s="1"/>
      <c r="D5" s="1"/>
      <c r="E5" s="1"/>
      <c r="F5" s="25"/>
      <c r="G5" s="25"/>
    </row>
    <row r="6" spans="1:7" ht="9.9499999999999993" customHeight="1" x14ac:dyDescent="0.25">
      <c r="A6" s="5"/>
      <c r="B6" s="5"/>
      <c r="C6" s="5"/>
      <c r="D6" s="5"/>
      <c r="E6" s="5"/>
      <c r="F6" s="5"/>
      <c r="G6" s="5"/>
    </row>
    <row r="7" spans="1:7" ht="26.25" customHeight="1" x14ac:dyDescent="0.25">
      <c r="A7" s="26" t="s">
        <v>3</v>
      </c>
      <c r="B7" s="26"/>
      <c r="C7" s="26"/>
      <c r="D7" s="26"/>
      <c r="E7" s="26"/>
      <c r="F7" s="26"/>
      <c r="G7" s="26"/>
    </row>
    <row r="8" spans="1:7" ht="10.5" customHeight="1" x14ac:dyDescent="0.25">
      <c r="A8" s="6"/>
      <c r="B8" s="7"/>
      <c r="C8" s="7"/>
      <c r="D8" s="7"/>
      <c r="E8" s="7"/>
      <c r="F8" s="7"/>
      <c r="G8" s="7"/>
    </row>
    <row r="9" spans="1:7" ht="9.9499999999999993" customHeight="1" x14ac:dyDescent="0.25">
      <c r="A9" s="27" t="s">
        <v>4</v>
      </c>
      <c r="B9" s="27"/>
      <c r="C9" s="27"/>
      <c r="D9" s="27"/>
      <c r="E9" s="27"/>
      <c r="F9" s="27"/>
      <c r="G9" s="27"/>
    </row>
    <row r="10" spans="1:7" ht="13.5" customHeight="1" x14ac:dyDescent="0.25">
      <c r="A10" s="28" t="s">
        <v>5</v>
      </c>
      <c r="B10" s="28" t="s">
        <v>6</v>
      </c>
      <c r="C10" s="28" t="s">
        <v>7</v>
      </c>
      <c r="D10" s="28" t="s">
        <v>8</v>
      </c>
      <c r="E10" s="9" t="s">
        <v>9</v>
      </c>
      <c r="F10" s="9" t="s">
        <v>9</v>
      </c>
      <c r="G10" s="9" t="s">
        <v>9</v>
      </c>
    </row>
    <row r="11" spans="1:7" ht="13.5" customHeight="1" x14ac:dyDescent="0.25">
      <c r="A11" s="28"/>
      <c r="B11" s="28"/>
      <c r="C11" s="28"/>
      <c r="D11" s="28"/>
      <c r="E11" s="9" t="s">
        <v>10</v>
      </c>
      <c r="F11" s="9" t="s">
        <v>11</v>
      </c>
      <c r="G11" s="9" t="s">
        <v>12</v>
      </c>
    </row>
    <row r="12" spans="1:7" ht="15" customHeight="1" x14ac:dyDescent="0.25">
      <c r="A12" s="10">
        <v>1</v>
      </c>
      <c r="B12" s="10">
        <v>2</v>
      </c>
      <c r="C12" s="10">
        <v>3</v>
      </c>
      <c r="D12" s="10">
        <v>4</v>
      </c>
      <c r="E12" s="8">
        <v>5</v>
      </c>
      <c r="F12" s="8">
        <v>6</v>
      </c>
      <c r="G12" s="8">
        <v>7</v>
      </c>
    </row>
    <row r="13" spans="1:7" ht="45.75" customHeight="1" x14ac:dyDescent="0.25">
      <c r="A13" s="11" t="s">
        <v>13</v>
      </c>
      <c r="B13" s="12" t="s">
        <v>14</v>
      </c>
      <c r="C13" s="13"/>
      <c r="D13" s="12"/>
      <c r="E13" s="14">
        <f>E14+E20+E22</f>
        <v>18203315</v>
      </c>
      <c r="F13" s="14">
        <f>F14+F20</f>
        <v>15210000</v>
      </c>
      <c r="G13" s="14">
        <f>G14+G20</f>
        <v>15281000</v>
      </c>
    </row>
    <row r="14" spans="1:7" ht="15" customHeight="1" x14ac:dyDescent="0.25">
      <c r="A14" s="15" t="s">
        <v>15</v>
      </c>
      <c r="B14" s="16" t="s">
        <v>16</v>
      </c>
      <c r="C14" s="17" t="s">
        <v>17</v>
      </c>
      <c r="D14" s="16"/>
      <c r="E14" s="18">
        <f>E15+E16+E17+E18+E19</f>
        <v>13528015</v>
      </c>
      <c r="F14" s="18">
        <v>13308000</v>
      </c>
      <c r="G14" s="18">
        <v>13424000</v>
      </c>
    </row>
    <row r="15" spans="1:7" ht="15" customHeight="1" x14ac:dyDescent="0.25">
      <c r="A15" s="15" t="s">
        <v>18</v>
      </c>
      <c r="B15" s="16" t="s">
        <v>16</v>
      </c>
      <c r="C15" s="17" t="s">
        <v>17</v>
      </c>
      <c r="D15" s="16" t="s">
        <v>19</v>
      </c>
      <c r="E15" s="18">
        <v>8867700</v>
      </c>
      <c r="F15" s="18">
        <v>8867700</v>
      </c>
      <c r="G15" s="18">
        <v>8867700</v>
      </c>
    </row>
    <row r="16" spans="1:7" ht="23.25" customHeight="1" x14ac:dyDescent="0.25">
      <c r="A16" s="15" t="s">
        <v>20</v>
      </c>
      <c r="B16" s="16" t="s">
        <v>16</v>
      </c>
      <c r="C16" s="17" t="s">
        <v>17</v>
      </c>
      <c r="D16" s="16" t="s">
        <v>21</v>
      </c>
      <c r="E16" s="18">
        <v>57600</v>
      </c>
      <c r="F16" s="18">
        <v>57600</v>
      </c>
      <c r="G16" s="18">
        <v>57600</v>
      </c>
    </row>
    <row r="17" spans="1:7" ht="45.75" customHeight="1" x14ac:dyDescent="0.25">
      <c r="A17" s="15" t="s">
        <v>22</v>
      </c>
      <c r="B17" s="16" t="s">
        <v>16</v>
      </c>
      <c r="C17" s="17" t="s">
        <v>17</v>
      </c>
      <c r="D17" s="16" t="s">
        <v>23</v>
      </c>
      <c r="E17" s="18">
        <v>2678100</v>
      </c>
      <c r="F17" s="18">
        <v>2501400</v>
      </c>
      <c r="G17" s="18">
        <v>2617400</v>
      </c>
    </row>
    <row r="18" spans="1:7" ht="15" customHeight="1" x14ac:dyDescent="0.25">
      <c r="A18" s="15" t="s">
        <v>24</v>
      </c>
      <c r="B18" s="16" t="s">
        <v>16</v>
      </c>
      <c r="C18" s="17" t="s">
        <v>17</v>
      </c>
      <c r="D18" s="16" t="s">
        <v>25</v>
      </c>
      <c r="E18" s="18">
        <f>1871300-90000-15000+133315</f>
        <v>1899615</v>
      </c>
      <c r="F18" s="18">
        <v>1871300</v>
      </c>
      <c r="G18" s="18">
        <v>1871300</v>
      </c>
    </row>
    <row r="19" spans="1:7" ht="15" customHeight="1" x14ac:dyDescent="0.25">
      <c r="A19" s="15" t="s">
        <v>26</v>
      </c>
      <c r="B19" s="16" t="s">
        <v>16</v>
      </c>
      <c r="C19" s="17" t="s">
        <v>17</v>
      </c>
      <c r="D19" s="16" t="s">
        <v>27</v>
      </c>
      <c r="E19" s="18">
        <f>10000+15000</f>
        <v>25000</v>
      </c>
      <c r="F19" s="18">
        <v>10000</v>
      </c>
      <c r="G19" s="18">
        <v>10000</v>
      </c>
    </row>
    <row r="20" spans="1:7" ht="23.25" customHeight="1" x14ac:dyDescent="0.25">
      <c r="A20" s="15" t="s">
        <v>28</v>
      </c>
      <c r="B20" s="16" t="s">
        <v>29</v>
      </c>
      <c r="C20" s="17" t="s">
        <v>17</v>
      </c>
      <c r="D20" s="16"/>
      <c r="E20" s="18">
        <f>E21</f>
        <v>4483300</v>
      </c>
      <c r="F20" s="18">
        <v>1902000</v>
      </c>
      <c r="G20" s="18">
        <v>1857000</v>
      </c>
    </row>
    <row r="21" spans="1:7" ht="15" customHeight="1" x14ac:dyDescent="0.25">
      <c r="A21" s="15" t="s">
        <v>24</v>
      </c>
      <c r="B21" s="16" t="s">
        <v>29</v>
      </c>
      <c r="C21" s="17" t="s">
        <v>17</v>
      </c>
      <c r="D21" s="16" t="s">
        <v>25</v>
      </c>
      <c r="E21" s="18">
        <f>4585300-102000</f>
        <v>4483300</v>
      </c>
      <c r="F21" s="18">
        <v>1902000</v>
      </c>
      <c r="G21" s="18">
        <v>1857000</v>
      </c>
    </row>
    <row r="22" spans="1:7" ht="31.5" customHeight="1" x14ac:dyDescent="0.25">
      <c r="A22" s="15" t="s">
        <v>30</v>
      </c>
      <c r="B22" s="16" t="s">
        <v>31</v>
      </c>
      <c r="C22" s="17"/>
      <c r="D22" s="16">
        <v>244</v>
      </c>
      <c r="E22" s="18">
        <v>192000</v>
      </c>
      <c r="F22" s="18">
        <v>0</v>
      </c>
      <c r="G22" s="18">
        <v>0</v>
      </c>
    </row>
    <row r="23" spans="1:7" ht="57" customHeight="1" x14ac:dyDescent="0.25">
      <c r="A23" s="11" t="s">
        <v>32</v>
      </c>
      <c r="B23" s="12" t="s">
        <v>33</v>
      </c>
      <c r="C23" s="13"/>
      <c r="D23" s="12"/>
      <c r="E23" s="14">
        <f>E24</f>
        <v>770800</v>
      </c>
      <c r="F23" s="14">
        <v>0</v>
      </c>
      <c r="G23" s="14">
        <v>0</v>
      </c>
    </row>
    <row r="24" spans="1:7" ht="23.25" customHeight="1" x14ac:dyDescent="0.25">
      <c r="A24" s="15" t="s">
        <v>28</v>
      </c>
      <c r="B24" s="16" t="s">
        <v>34</v>
      </c>
      <c r="C24" s="17" t="s">
        <v>17</v>
      </c>
      <c r="D24" s="16"/>
      <c r="E24" s="18">
        <f>E25+E26</f>
        <v>770800</v>
      </c>
      <c r="F24" s="18">
        <v>0</v>
      </c>
      <c r="G24" s="18">
        <v>0</v>
      </c>
    </row>
    <row r="25" spans="1:7" ht="15" customHeight="1" x14ac:dyDescent="0.25">
      <c r="A25" s="15" t="s">
        <v>24</v>
      </c>
      <c r="B25" s="16" t="s">
        <v>34</v>
      </c>
      <c r="C25" s="17" t="s">
        <v>17</v>
      </c>
      <c r="D25" s="16" t="s">
        <v>25</v>
      </c>
      <c r="E25" s="18">
        <v>66800</v>
      </c>
      <c r="F25" s="18">
        <v>0</v>
      </c>
      <c r="G25" s="18">
        <v>0</v>
      </c>
    </row>
    <row r="26" spans="1:7" ht="15" customHeight="1" x14ac:dyDescent="0.25">
      <c r="A26" s="15" t="s">
        <v>35</v>
      </c>
      <c r="B26" s="16" t="s">
        <v>34</v>
      </c>
      <c r="C26" s="17" t="s">
        <v>17</v>
      </c>
      <c r="D26" s="16" t="s">
        <v>36</v>
      </c>
      <c r="E26" s="18">
        <f>750000-46000</f>
        <v>704000</v>
      </c>
      <c r="F26" s="18">
        <v>0</v>
      </c>
      <c r="G26" s="18">
        <v>0</v>
      </c>
    </row>
    <row r="27" spans="1:7" ht="34.5" customHeight="1" x14ac:dyDescent="0.25">
      <c r="A27" s="11" t="s">
        <v>37</v>
      </c>
      <c r="B27" s="12" t="s">
        <v>38</v>
      </c>
      <c r="C27" s="13"/>
      <c r="D27" s="12"/>
      <c r="E27" s="14">
        <f>E28+E31</f>
        <v>5074600</v>
      </c>
      <c r="F27" s="14">
        <v>5231600</v>
      </c>
      <c r="G27" s="14">
        <v>5225600</v>
      </c>
    </row>
    <row r="28" spans="1:7" ht="23.25" customHeight="1" x14ac:dyDescent="0.25">
      <c r="A28" s="15" t="s">
        <v>28</v>
      </c>
      <c r="B28" s="16" t="s">
        <v>39</v>
      </c>
      <c r="C28" s="17" t="s">
        <v>17</v>
      </c>
      <c r="D28" s="16"/>
      <c r="E28" s="18">
        <f>675000+250000</f>
        <v>925000</v>
      </c>
      <c r="F28" s="18">
        <v>1082000</v>
      </c>
      <c r="G28" s="18">
        <v>1076000</v>
      </c>
    </row>
    <row r="29" spans="1:7" ht="15" customHeight="1" x14ac:dyDescent="0.25">
      <c r="A29" s="15" t="s">
        <v>24</v>
      </c>
      <c r="B29" s="16" t="s">
        <v>39</v>
      </c>
      <c r="C29" s="17" t="s">
        <v>17</v>
      </c>
      <c r="D29" s="16" t="s">
        <v>25</v>
      </c>
      <c r="E29" s="18">
        <v>675000</v>
      </c>
      <c r="F29" s="18">
        <v>1082000</v>
      </c>
      <c r="G29" s="18">
        <v>1076000</v>
      </c>
    </row>
    <row r="30" spans="1:7" ht="15" customHeight="1" x14ac:dyDescent="0.25">
      <c r="A30" s="15" t="s">
        <v>40</v>
      </c>
      <c r="B30" s="16" t="s">
        <v>39</v>
      </c>
      <c r="C30" s="19" t="s">
        <v>17</v>
      </c>
      <c r="D30" s="16">
        <v>540</v>
      </c>
      <c r="E30" s="18">
        <v>250000</v>
      </c>
      <c r="F30" s="18">
        <v>0</v>
      </c>
      <c r="G30" s="18">
        <v>0</v>
      </c>
    </row>
    <row r="31" spans="1:7" ht="57" customHeight="1" x14ac:dyDescent="0.25">
      <c r="A31" s="15" t="s">
        <v>41</v>
      </c>
      <c r="B31" s="16" t="s">
        <v>42</v>
      </c>
      <c r="C31" s="17" t="s">
        <v>17</v>
      </c>
      <c r="D31" s="16"/>
      <c r="E31" s="18">
        <v>4149600</v>
      </c>
      <c r="F31" s="18">
        <v>4149600</v>
      </c>
      <c r="G31" s="18">
        <v>4149600</v>
      </c>
    </row>
    <row r="32" spans="1:7" ht="45.75" customHeight="1" x14ac:dyDescent="0.25">
      <c r="A32" s="15" t="s">
        <v>43</v>
      </c>
      <c r="B32" s="16" t="s">
        <v>42</v>
      </c>
      <c r="C32" s="17" t="s">
        <v>17</v>
      </c>
      <c r="D32" s="16" t="s">
        <v>44</v>
      </c>
      <c r="E32" s="18">
        <v>4149600</v>
      </c>
      <c r="F32" s="18">
        <v>4149600</v>
      </c>
      <c r="G32" s="18">
        <v>4149600</v>
      </c>
    </row>
    <row r="33" spans="1:7" ht="34.5" customHeight="1" x14ac:dyDescent="0.25">
      <c r="A33" s="11" t="s">
        <v>45</v>
      </c>
      <c r="B33" s="12" t="s">
        <v>46</v>
      </c>
      <c r="C33" s="13"/>
      <c r="D33" s="12"/>
      <c r="E33" s="14">
        <f>E34+E39+E45+E48+E50</f>
        <v>13140770</v>
      </c>
      <c r="F33" s="14">
        <f>F34+F39+F45+F48+F50</f>
        <v>6842000</v>
      </c>
      <c r="G33" s="14">
        <f>G34+G39+G45+G48+G50</f>
        <v>7375300</v>
      </c>
    </row>
    <row r="34" spans="1:7" ht="23.25" customHeight="1" x14ac:dyDescent="0.25">
      <c r="A34" s="15" t="s">
        <v>47</v>
      </c>
      <c r="B34" s="16" t="s">
        <v>48</v>
      </c>
      <c r="C34" s="17" t="s">
        <v>17</v>
      </c>
      <c r="D34" s="16"/>
      <c r="E34" s="18">
        <f>E35+E36+E37+E38</f>
        <v>2381970</v>
      </c>
      <c r="F34" s="18">
        <v>0</v>
      </c>
      <c r="G34" s="18">
        <v>0</v>
      </c>
    </row>
    <row r="35" spans="1:7" ht="15" customHeight="1" x14ac:dyDescent="0.25">
      <c r="A35" s="15" t="s">
        <v>49</v>
      </c>
      <c r="B35" s="16" t="s">
        <v>48</v>
      </c>
      <c r="C35" s="17" t="s">
        <v>17</v>
      </c>
      <c r="D35" s="16" t="s">
        <v>50</v>
      </c>
      <c r="E35" s="18">
        <f>49000+50000-19000</f>
        <v>80000</v>
      </c>
      <c r="F35" s="18">
        <v>0</v>
      </c>
      <c r="G35" s="18">
        <v>0</v>
      </c>
    </row>
    <row r="36" spans="1:7" ht="15" customHeight="1" x14ac:dyDescent="0.25">
      <c r="A36" s="15" t="s">
        <v>24</v>
      </c>
      <c r="B36" s="16" t="s">
        <v>48</v>
      </c>
      <c r="C36" s="17" t="s">
        <v>17</v>
      </c>
      <c r="D36" s="16" t="s">
        <v>25</v>
      </c>
      <c r="E36" s="18">
        <f>428970-69000+19000</f>
        <v>378970</v>
      </c>
      <c r="F36" s="18">
        <v>0</v>
      </c>
      <c r="G36" s="18">
        <v>0</v>
      </c>
    </row>
    <row r="37" spans="1:7" ht="23.25" customHeight="1" x14ac:dyDescent="0.25">
      <c r="A37" s="15" t="s">
        <v>51</v>
      </c>
      <c r="B37" s="16" t="s">
        <v>48</v>
      </c>
      <c r="C37" s="17" t="s">
        <v>17</v>
      </c>
      <c r="D37" s="16" t="s">
        <v>52</v>
      </c>
      <c r="E37" s="18">
        <f>1904000-50000</f>
        <v>1854000</v>
      </c>
      <c r="F37" s="18">
        <v>0</v>
      </c>
      <c r="G37" s="18">
        <v>0</v>
      </c>
    </row>
    <row r="38" spans="1:7" ht="23.25" customHeight="1" x14ac:dyDescent="0.25">
      <c r="A38" s="15" t="s">
        <v>35</v>
      </c>
      <c r="B38" s="16" t="s">
        <v>48</v>
      </c>
      <c r="C38" s="17" t="s">
        <v>17</v>
      </c>
      <c r="D38" s="16">
        <v>350</v>
      </c>
      <c r="E38" s="18">
        <v>69000</v>
      </c>
      <c r="F38" s="18">
        <v>0</v>
      </c>
      <c r="G38" s="18">
        <v>0</v>
      </c>
    </row>
    <row r="39" spans="1:7" ht="34.5" customHeight="1" x14ac:dyDescent="0.25">
      <c r="A39" s="15" t="s">
        <v>53</v>
      </c>
      <c r="B39" s="16" t="s">
        <v>54</v>
      </c>
      <c r="C39" s="17" t="s">
        <v>17</v>
      </c>
      <c r="D39" s="16"/>
      <c r="E39" s="18">
        <f>E40+E41+E42+E43+E44</f>
        <v>6336000</v>
      </c>
      <c r="F39" s="18">
        <f>F40+F41+F42+F43+F44</f>
        <v>6842000</v>
      </c>
      <c r="G39" s="18">
        <f>G40+G41+G42+G43+G44</f>
        <v>7375300</v>
      </c>
    </row>
    <row r="40" spans="1:7" ht="68.25" customHeight="1" x14ac:dyDescent="0.25">
      <c r="A40" s="15" t="s">
        <v>55</v>
      </c>
      <c r="B40" s="16" t="s">
        <v>54</v>
      </c>
      <c r="C40" s="17" t="s">
        <v>17</v>
      </c>
      <c r="D40" s="16" t="s">
        <v>56</v>
      </c>
      <c r="E40" s="18">
        <v>5889505</v>
      </c>
      <c r="F40" s="18">
        <v>6360000</v>
      </c>
      <c r="G40" s="18">
        <v>6855600</v>
      </c>
    </row>
    <row r="41" spans="1:7" ht="79.5" customHeight="1" x14ac:dyDescent="0.25">
      <c r="A41" s="15" t="s">
        <v>57</v>
      </c>
      <c r="B41" s="16" t="s">
        <v>54</v>
      </c>
      <c r="C41" s="17" t="s">
        <v>17</v>
      </c>
      <c r="D41" s="16" t="s">
        <v>58</v>
      </c>
      <c r="E41" s="18">
        <v>111621</v>
      </c>
      <c r="F41" s="18">
        <v>120500</v>
      </c>
      <c r="G41" s="18">
        <v>130000</v>
      </c>
    </row>
    <row r="42" spans="1:7" ht="79.5" customHeight="1" x14ac:dyDescent="0.25">
      <c r="A42" s="15" t="s">
        <v>59</v>
      </c>
      <c r="B42" s="16" t="s">
        <v>54</v>
      </c>
      <c r="C42" s="17" t="s">
        <v>17</v>
      </c>
      <c r="D42" s="16" t="s">
        <v>60</v>
      </c>
      <c r="E42" s="18">
        <v>111621</v>
      </c>
      <c r="F42" s="18">
        <v>120500</v>
      </c>
      <c r="G42" s="18">
        <v>130000</v>
      </c>
    </row>
    <row r="43" spans="1:7" ht="57" customHeight="1" x14ac:dyDescent="0.25">
      <c r="A43" s="15" t="s">
        <v>61</v>
      </c>
      <c r="B43" s="16" t="s">
        <v>54</v>
      </c>
      <c r="C43" s="17" t="s">
        <v>17</v>
      </c>
      <c r="D43" s="16" t="s">
        <v>62</v>
      </c>
      <c r="E43" s="18">
        <v>111621</v>
      </c>
      <c r="F43" s="18">
        <v>120500</v>
      </c>
      <c r="G43" s="18">
        <v>130000</v>
      </c>
    </row>
    <row r="44" spans="1:7" ht="57" customHeight="1" x14ac:dyDescent="0.25">
      <c r="A44" s="15" t="s">
        <v>61</v>
      </c>
      <c r="B44" s="16" t="s">
        <v>54</v>
      </c>
      <c r="C44" s="17" t="s">
        <v>17</v>
      </c>
      <c r="D44" s="16" t="s">
        <v>63</v>
      </c>
      <c r="E44" s="18">
        <v>111632</v>
      </c>
      <c r="F44" s="18">
        <v>120500</v>
      </c>
      <c r="G44" s="18">
        <v>129700</v>
      </c>
    </row>
    <row r="45" spans="1:7" ht="23.25" customHeight="1" x14ac:dyDescent="0.25">
      <c r="A45" s="15" t="s">
        <v>28</v>
      </c>
      <c r="B45" s="16" t="s">
        <v>64</v>
      </c>
      <c r="C45" s="17" t="s">
        <v>17</v>
      </c>
      <c r="D45" s="16"/>
      <c r="E45" s="18">
        <f>E46+E47</f>
        <v>3742800</v>
      </c>
      <c r="F45" s="18">
        <v>0</v>
      </c>
      <c r="G45" s="18">
        <v>0</v>
      </c>
    </row>
    <row r="46" spans="1:7" ht="15" customHeight="1" x14ac:dyDescent="0.25">
      <c r="A46" s="15" t="s">
        <v>24</v>
      </c>
      <c r="B46" s="16" t="s">
        <v>64</v>
      </c>
      <c r="C46" s="17" t="s">
        <v>17</v>
      </c>
      <c r="D46" s="16" t="s">
        <v>25</v>
      </c>
      <c r="E46" s="18">
        <v>3597800</v>
      </c>
      <c r="F46" s="18">
        <v>0</v>
      </c>
      <c r="G46" s="18">
        <v>0</v>
      </c>
    </row>
    <row r="47" spans="1:7" ht="23.25" customHeight="1" x14ac:dyDescent="0.25">
      <c r="A47" s="15" t="s">
        <v>51</v>
      </c>
      <c r="B47" s="16" t="s">
        <v>64</v>
      </c>
      <c r="C47" s="17" t="s">
        <v>17</v>
      </c>
      <c r="D47" s="16" t="s">
        <v>52</v>
      </c>
      <c r="E47" s="18">
        <v>145000</v>
      </c>
      <c r="F47" s="18">
        <v>0</v>
      </c>
      <c r="G47" s="18">
        <v>0</v>
      </c>
    </row>
    <row r="48" spans="1:7" ht="34.5" customHeight="1" x14ac:dyDescent="0.25">
      <c r="A48" s="15" t="s">
        <v>65</v>
      </c>
      <c r="B48" s="16" t="s">
        <v>66</v>
      </c>
      <c r="C48" s="17" t="s">
        <v>17</v>
      </c>
      <c r="D48" s="16"/>
      <c r="E48" s="18">
        <f>E49</f>
        <v>30000</v>
      </c>
      <c r="F48" s="18">
        <v>0</v>
      </c>
      <c r="G48" s="18">
        <v>0</v>
      </c>
    </row>
    <row r="49" spans="1:7" ht="15" customHeight="1" x14ac:dyDescent="0.25">
      <c r="A49" s="15" t="s">
        <v>67</v>
      </c>
      <c r="B49" s="16" t="s">
        <v>66</v>
      </c>
      <c r="C49" s="17" t="s">
        <v>17</v>
      </c>
      <c r="D49" s="16" t="s">
        <v>68</v>
      </c>
      <c r="E49" s="18">
        <v>30000</v>
      </c>
      <c r="F49" s="18">
        <v>0</v>
      </c>
      <c r="G49" s="18">
        <v>0</v>
      </c>
    </row>
    <row r="50" spans="1:7" ht="23.25" customHeight="1" x14ac:dyDescent="0.25">
      <c r="A50" s="15" t="s">
        <v>69</v>
      </c>
      <c r="B50" s="16" t="s">
        <v>70</v>
      </c>
      <c r="C50" s="17" t="s">
        <v>17</v>
      </c>
      <c r="D50" s="16"/>
      <c r="E50" s="18">
        <f>E51</f>
        <v>650000</v>
      </c>
      <c r="F50" s="18">
        <v>0</v>
      </c>
      <c r="G50" s="18">
        <v>0</v>
      </c>
    </row>
    <row r="51" spans="1:7" ht="15" customHeight="1" x14ac:dyDescent="0.25">
      <c r="A51" s="15" t="s">
        <v>67</v>
      </c>
      <c r="B51" s="16" t="s">
        <v>70</v>
      </c>
      <c r="C51" s="17" t="s">
        <v>17</v>
      </c>
      <c r="D51" s="16" t="s">
        <v>68</v>
      </c>
      <c r="E51" s="18">
        <f>600000+50000</f>
        <v>650000</v>
      </c>
      <c r="F51" s="18">
        <v>0</v>
      </c>
      <c r="G51" s="18">
        <v>0</v>
      </c>
    </row>
    <row r="52" spans="1:7" ht="32.25" customHeight="1" x14ac:dyDescent="0.25">
      <c r="A52" s="11" t="s">
        <v>71</v>
      </c>
      <c r="B52" s="12" t="s">
        <v>72</v>
      </c>
      <c r="C52" s="13"/>
      <c r="D52" s="12"/>
      <c r="E52" s="14">
        <f>E53+E55+E57+E59+E62</f>
        <v>3986000</v>
      </c>
      <c r="F52" s="14">
        <f>F53+F55+F57+F59+F62</f>
        <v>3746700</v>
      </c>
      <c r="G52" s="14">
        <f>G53+G55+G57+G59+G62</f>
        <v>0</v>
      </c>
    </row>
    <row r="53" spans="1:7" ht="23.25" customHeight="1" x14ac:dyDescent="0.25">
      <c r="A53" s="15" t="s">
        <v>47</v>
      </c>
      <c r="B53" s="16" t="s">
        <v>73</v>
      </c>
      <c r="C53" s="17" t="s">
        <v>17</v>
      </c>
      <c r="D53" s="16"/>
      <c r="E53" s="18">
        <f>E54</f>
        <v>1266000</v>
      </c>
      <c r="F53" s="18">
        <v>828000</v>
      </c>
      <c r="G53" s="18">
        <v>0</v>
      </c>
    </row>
    <row r="54" spans="1:7" ht="15" customHeight="1" x14ac:dyDescent="0.25">
      <c r="A54" s="15" t="s">
        <v>24</v>
      </c>
      <c r="B54" s="16" t="s">
        <v>73</v>
      </c>
      <c r="C54" s="17" t="s">
        <v>17</v>
      </c>
      <c r="D54" s="16" t="s">
        <v>25</v>
      </c>
      <c r="E54" s="18">
        <f>785000+481000</f>
        <v>1266000</v>
      </c>
      <c r="F54" s="18">
        <v>828000</v>
      </c>
      <c r="G54" s="18">
        <v>0</v>
      </c>
    </row>
    <row r="55" spans="1:7" ht="23.25" customHeight="1" x14ac:dyDescent="0.25">
      <c r="A55" s="15" t="s">
        <v>28</v>
      </c>
      <c r="B55" s="16" t="s">
        <v>74</v>
      </c>
      <c r="C55" s="17" t="s">
        <v>17</v>
      </c>
      <c r="D55" s="16"/>
      <c r="E55" s="18">
        <f>E56</f>
        <v>659540</v>
      </c>
      <c r="F55" s="18">
        <v>1315100</v>
      </c>
      <c r="G55" s="18">
        <v>0</v>
      </c>
    </row>
    <row r="56" spans="1:7" ht="15" customHeight="1" x14ac:dyDescent="0.25">
      <c r="A56" s="15" t="s">
        <v>24</v>
      </c>
      <c r="B56" s="16" t="s">
        <v>74</v>
      </c>
      <c r="C56" s="17" t="s">
        <v>17</v>
      </c>
      <c r="D56" s="16" t="s">
        <v>25</v>
      </c>
      <c r="E56" s="18">
        <v>659540</v>
      </c>
      <c r="F56" s="18">
        <v>1315100</v>
      </c>
      <c r="G56" s="18">
        <v>0</v>
      </c>
    </row>
    <row r="57" spans="1:7" ht="23.25" customHeight="1" x14ac:dyDescent="0.25">
      <c r="A57" s="15" t="s">
        <v>75</v>
      </c>
      <c r="B57" s="16" t="s">
        <v>76</v>
      </c>
      <c r="C57" s="17" t="s">
        <v>17</v>
      </c>
      <c r="D57" s="16"/>
      <c r="E57" s="18">
        <f>E58</f>
        <v>358560</v>
      </c>
      <c r="F57" s="18">
        <v>0</v>
      </c>
      <c r="G57" s="18">
        <v>0</v>
      </c>
    </row>
    <row r="58" spans="1:7" ht="15" customHeight="1" x14ac:dyDescent="0.25">
      <c r="A58" s="15" t="s">
        <v>24</v>
      </c>
      <c r="B58" s="16" t="s">
        <v>76</v>
      </c>
      <c r="C58" s="17" t="s">
        <v>17</v>
      </c>
      <c r="D58" s="16" t="s">
        <v>25</v>
      </c>
      <c r="E58" s="18">
        <v>358560</v>
      </c>
      <c r="F58" s="18">
        <v>0</v>
      </c>
      <c r="G58" s="18">
        <v>0</v>
      </c>
    </row>
    <row r="59" spans="1:7" ht="79.5" customHeight="1" x14ac:dyDescent="0.25">
      <c r="A59" s="15" t="s">
        <v>77</v>
      </c>
      <c r="B59" s="16" t="s">
        <v>78</v>
      </c>
      <c r="C59" s="17" t="s">
        <v>17</v>
      </c>
      <c r="D59" s="16"/>
      <c r="E59" s="18">
        <f>E60+E61</f>
        <v>1451900</v>
      </c>
      <c r="F59" s="18">
        <v>1348500</v>
      </c>
      <c r="G59" s="18">
        <v>0</v>
      </c>
    </row>
    <row r="60" spans="1:7" ht="23.25" customHeight="1" x14ac:dyDescent="0.25">
      <c r="A60" s="15" t="s">
        <v>79</v>
      </c>
      <c r="B60" s="16" t="s">
        <v>78</v>
      </c>
      <c r="C60" s="17" t="s">
        <v>17</v>
      </c>
      <c r="D60" s="16" t="s">
        <v>80</v>
      </c>
      <c r="E60" s="18">
        <v>1435100</v>
      </c>
      <c r="F60" s="18">
        <v>1331700</v>
      </c>
      <c r="G60" s="18">
        <v>0</v>
      </c>
    </row>
    <row r="61" spans="1:7" ht="15" customHeight="1" x14ac:dyDescent="0.25">
      <c r="A61" s="15" t="s">
        <v>24</v>
      </c>
      <c r="B61" s="16" t="s">
        <v>78</v>
      </c>
      <c r="C61" s="17" t="s">
        <v>17</v>
      </c>
      <c r="D61" s="16" t="s">
        <v>25</v>
      </c>
      <c r="E61" s="18">
        <v>16800</v>
      </c>
      <c r="F61" s="18">
        <v>16800</v>
      </c>
      <c r="G61" s="18">
        <v>0</v>
      </c>
    </row>
    <row r="62" spans="1:7" ht="57" customHeight="1" x14ac:dyDescent="0.25">
      <c r="A62" s="15" t="s">
        <v>81</v>
      </c>
      <c r="B62" s="16" t="s">
        <v>82</v>
      </c>
      <c r="C62" s="17" t="s">
        <v>17</v>
      </c>
      <c r="D62" s="16"/>
      <c r="E62" s="18">
        <f>E63</f>
        <v>250000</v>
      </c>
      <c r="F62" s="18">
        <v>255100</v>
      </c>
      <c r="G62" s="18">
        <v>0</v>
      </c>
    </row>
    <row r="63" spans="1:7" ht="15" customHeight="1" x14ac:dyDescent="0.25">
      <c r="A63" s="15" t="s">
        <v>24</v>
      </c>
      <c r="B63" s="16" t="s">
        <v>82</v>
      </c>
      <c r="C63" s="17" t="s">
        <v>17</v>
      </c>
      <c r="D63" s="16" t="s">
        <v>25</v>
      </c>
      <c r="E63" s="18">
        <v>250000</v>
      </c>
      <c r="F63" s="18">
        <v>255100</v>
      </c>
      <c r="G63" s="18">
        <v>0</v>
      </c>
    </row>
    <row r="64" spans="1:7" ht="38.25" customHeight="1" x14ac:dyDescent="0.25">
      <c r="A64" s="11" t="s">
        <v>83</v>
      </c>
      <c r="B64" s="12" t="s">
        <v>84</v>
      </c>
      <c r="C64" s="13"/>
      <c r="D64" s="12"/>
      <c r="E64" s="14">
        <f>E65</f>
        <v>638300</v>
      </c>
      <c r="F64" s="14">
        <v>0</v>
      </c>
      <c r="G64" s="14">
        <v>0</v>
      </c>
    </row>
    <row r="65" spans="1:7" ht="23.25" customHeight="1" x14ac:dyDescent="0.25">
      <c r="A65" s="15" t="s">
        <v>85</v>
      </c>
      <c r="B65" s="16" t="s">
        <v>86</v>
      </c>
      <c r="C65" s="17" t="s">
        <v>17</v>
      </c>
      <c r="D65" s="16"/>
      <c r="E65" s="18">
        <f>E66+E67</f>
        <v>638300</v>
      </c>
      <c r="F65" s="18">
        <v>0</v>
      </c>
      <c r="G65" s="18">
        <v>0</v>
      </c>
    </row>
    <row r="66" spans="1:7" ht="15" customHeight="1" x14ac:dyDescent="0.25">
      <c r="A66" s="15" t="s">
        <v>24</v>
      </c>
      <c r="B66" s="16" t="s">
        <v>86</v>
      </c>
      <c r="C66" s="17" t="s">
        <v>17</v>
      </c>
      <c r="D66" s="16" t="s">
        <v>25</v>
      </c>
      <c r="E66" s="18">
        <f>293000+48300</f>
        <v>341300</v>
      </c>
      <c r="F66" s="18">
        <v>0</v>
      </c>
      <c r="G66" s="18">
        <v>0</v>
      </c>
    </row>
    <row r="67" spans="1:7" ht="23.25" customHeight="1" x14ac:dyDescent="0.25">
      <c r="A67" s="15" t="s">
        <v>51</v>
      </c>
      <c r="B67" s="16" t="s">
        <v>86</v>
      </c>
      <c r="C67" s="17" t="s">
        <v>17</v>
      </c>
      <c r="D67" s="16" t="s">
        <v>52</v>
      </c>
      <c r="E67" s="18">
        <v>297000</v>
      </c>
      <c r="F67" s="18">
        <v>0</v>
      </c>
      <c r="G67" s="18">
        <v>0</v>
      </c>
    </row>
    <row r="68" spans="1:7" ht="41.25" customHeight="1" x14ac:dyDescent="0.25">
      <c r="A68" s="11" t="s">
        <v>87</v>
      </c>
      <c r="B68" s="12" t="s">
        <v>88</v>
      </c>
      <c r="C68" s="13"/>
      <c r="D68" s="12"/>
      <c r="E68" s="14">
        <f>E69+E71+E74+E76+E78</f>
        <v>3163700</v>
      </c>
      <c r="F68" s="14">
        <f>F69+F71+F74+F76+F78</f>
        <v>3482000</v>
      </c>
      <c r="G68" s="14">
        <f>G69+G71+G74+G76+G78</f>
        <v>3773500</v>
      </c>
    </row>
    <row r="69" spans="1:7" ht="23.25" customHeight="1" x14ac:dyDescent="0.25">
      <c r="A69" s="15" t="s">
        <v>47</v>
      </c>
      <c r="B69" s="16" t="s">
        <v>89</v>
      </c>
      <c r="C69" s="17" t="s">
        <v>17</v>
      </c>
      <c r="D69" s="16"/>
      <c r="E69" s="18">
        <f>E70</f>
        <v>845200</v>
      </c>
      <c r="F69" s="18">
        <v>962000</v>
      </c>
      <c r="G69" s="18">
        <v>1035000</v>
      </c>
    </row>
    <row r="70" spans="1:7" ht="15" customHeight="1" x14ac:dyDescent="0.25">
      <c r="A70" s="15" t="s">
        <v>24</v>
      </c>
      <c r="B70" s="16" t="s">
        <v>89</v>
      </c>
      <c r="C70" s="17" t="s">
        <v>17</v>
      </c>
      <c r="D70" s="16" t="s">
        <v>25</v>
      </c>
      <c r="E70" s="18">
        <v>845200</v>
      </c>
      <c r="F70" s="18">
        <v>962000</v>
      </c>
      <c r="G70" s="18">
        <v>1035000</v>
      </c>
    </row>
    <row r="71" spans="1:7" ht="45.75" customHeight="1" x14ac:dyDescent="0.25">
      <c r="A71" s="15" t="s">
        <v>90</v>
      </c>
      <c r="B71" s="16" t="s">
        <v>91</v>
      </c>
      <c r="C71" s="17" t="s">
        <v>17</v>
      </c>
      <c r="D71" s="16"/>
      <c r="E71" s="18">
        <f>E72+E73</f>
        <v>1695500</v>
      </c>
      <c r="F71" s="18">
        <v>1840000</v>
      </c>
      <c r="G71" s="18">
        <v>2001500</v>
      </c>
    </row>
    <row r="72" spans="1:7" ht="15" customHeight="1" x14ac:dyDescent="0.25">
      <c r="A72" s="15" t="s">
        <v>24</v>
      </c>
      <c r="B72" s="16" t="s">
        <v>91</v>
      </c>
      <c r="C72" s="17" t="s">
        <v>17</v>
      </c>
      <c r="D72" s="16" t="s">
        <v>25</v>
      </c>
      <c r="E72" s="18">
        <v>36000</v>
      </c>
      <c r="F72" s="18">
        <v>42000</v>
      </c>
      <c r="G72" s="18">
        <v>48000</v>
      </c>
    </row>
    <row r="73" spans="1:7" ht="34.5" customHeight="1" x14ac:dyDescent="0.25">
      <c r="A73" s="15" t="s">
        <v>92</v>
      </c>
      <c r="B73" s="16" t="s">
        <v>91</v>
      </c>
      <c r="C73" s="17" t="s">
        <v>17</v>
      </c>
      <c r="D73" s="16" t="s">
        <v>93</v>
      </c>
      <c r="E73" s="18">
        <v>1659500</v>
      </c>
      <c r="F73" s="18">
        <v>1798000</v>
      </c>
      <c r="G73" s="18">
        <v>1953500</v>
      </c>
    </row>
    <row r="74" spans="1:7" ht="23.25" customHeight="1" x14ac:dyDescent="0.25">
      <c r="A74" s="15" t="s">
        <v>94</v>
      </c>
      <c r="B74" s="16" t="s">
        <v>95</v>
      </c>
      <c r="C74" s="17" t="s">
        <v>17</v>
      </c>
      <c r="D74" s="16"/>
      <c r="E74" s="18">
        <f>E75</f>
        <v>372000</v>
      </c>
      <c r="F74" s="18">
        <v>408000</v>
      </c>
      <c r="G74" s="18">
        <v>444000</v>
      </c>
    </row>
    <row r="75" spans="1:7" ht="34.5" customHeight="1" x14ac:dyDescent="0.25">
      <c r="A75" s="15" t="s">
        <v>92</v>
      </c>
      <c r="B75" s="16" t="s">
        <v>95</v>
      </c>
      <c r="C75" s="17" t="s">
        <v>17</v>
      </c>
      <c r="D75" s="16" t="s">
        <v>93</v>
      </c>
      <c r="E75" s="18">
        <v>372000</v>
      </c>
      <c r="F75" s="18">
        <v>408000</v>
      </c>
      <c r="G75" s="18">
        <v>444000</v>
      </c>
    </row>
    <row r="76" spans="1:7" ht="34.5" customHeight="1" x14ac:dyDescent="0.25">
      <c r="A76" s="15" t="s">
        <v>96</v>
      </c>
      <c r="B76" s="16" t="s">
        <v>97</v>
      </c>
      <c r="C76" s="17" t="s">
        <v>17</v>
      </c>
      <c r="D76" s="16"/>
      <c r="E76" s="18">
        <f>E77</f>
        <v>240000</v>
      </c>
      <c r="F76" s="18">
        <v>260000</v>
      </c>
      <c r="G76" s="18">
        <v>280000</v>
      </c>
    </row>
    <row r="77" spans="1:7" ht="34.5" customHeight="1" x14ac:dyDescent="0.25">
      <c r="A77" s="15" t="s">
        <v>98</v>
      </c>
      <c r="B77" s="16" t="s">
        <v>97</v>
      </c>
      <c r="C77" s="17" t="s">
        <v>17</v>
      </c>
      <c r="D77" s="16" t="s">
        <v>99</v>
      </c>
      <c r="E77" s="18">
        <v>240000</v>
      </c>
      <c r="F77" s="18">
        <v>260000</v>
      </c>
      <c r="G77" s="18">
        <v>280000</v>
      </c>
    </row>
    <row r="78" spans="1:7" ht="23.25" customHeight="1" x14ac:dyDescent="0.25">
      <c r="A78" s="15" t="s">
        <v>28</v>
      </c>
      <c r="B78" s="16" t="s">
        <v>100</v>
      </c>
      <c r="C78" s="17" t="s">
        <v>17</v>
      </c>
      <c r="D78" s="16"/>
      <c r="E78" s="18">
        <f>E79</f>
        <v>11000</v>
      </c>
      <c r="F78" s="18">
        <v>12000</v>
      </c>
      <c r="G78" s="18">
        <v>13000</v>
      </c>
    </row>
    <row r="79" spans="1:7" ht="15" customHeight="1" x14ac:dyDescent="0.25">
      <c r="A79" s="15" t="s">
        <v>24</v>
      </c>
      <c r="B79" s="16" t="s">
        <v>100</v>
      </c>
      <c r="C79" s="17" t="s">
        <v>17</v>
      </c>
      <c r="D79" s="16" t="s">
        <v>25</v>
      </c>
      <c r="E79" s="18">
        <v>11000</v>
      </c>
      <c r="F79" s="18">
        <v>12000</v>
      </c>
      <c r="G79" s="18">
        <v>13000</v>
      </c>
    </row>
    <row r="80" spans="1:7" ht="45.75" customHeight="1" x14ac:dyDescent="0.25">
      <c r="A80" s="11" t="s">
        <v>101</v>
      </c>
      <c r="B80" s="12" t="s">
        <v>102</v>
      </c>
      <c r="C80" s="13"/>
      <c r="D80" s="12"/>
      <c r="E80" s="14">
        <f>E81+E83</f>
        <v>1616000</v>
      </c>
      <c r="F80" s="14">
        <v>0</v>
      </c>
      <c r="G80" s="14">
        <v>0</v>
      </c>
    </row>
    <row r="81" spans="1:7" ht="23.25" customHeight="1" x14ac:dyDescent="0.25">
      <c r="A81" s="15" t="s">
        <v>47</v>
      </c>
      <c r="B81" s="16" t="s">
        <v>103</v>
      </c>
      <c r="C81" s="17" t="s">
        <v>17</v>
      </c>
      <c r="D81" s="16"/>
      <c r="E81" s="18">
        <f>E82</f>
        <v>1246000</v>
      </c>
      <c r="F81" s="18">
        <v>0</v>
      </c>
      <c r="G81" s="18">
        <v>0</v>
      </c>
    </row>
    <row r="82" spans="1:7" ht="23.25" customHeight="1" x14ac:dyDescent="0.25">
      <c r="A82" s="15" t="s">
        <v>51</v>
      </c>
      <c r="B82" s="16" t="s">
        <v>103</v>
      </c>
      <c r="C82" s="17" t="s">
        <v>17</v>
      </c>
      <c r="D82" s="16" t="s">
        <v>52</v>
      </c>
      <c r="E82" s="18">
        <f>1346000-100000</f>
        <v>1246000</v>
      </c>
      <c r="F82" s="18">
        <v>0</v>
      </c>
      <c r="G82" s="18">
        <v>0</v>
      </c>
    </row>
    <row r="83" spans="1:7" ht="23.25" customHeight="1" x14ac:dyDescent="0.25">
      <c r="A83" s="15" t="s">
        <v>28</v>
      </c>
      <c r="B83" s="16" t="s">
        <v>104</v>
      </c>
      <c r="C83" s="17" t="s">
        <v>17</v>
      </c>
      <c r="D83" s="16"/>
      <c r="E83" s="18">
        <f>E84+E85</f>
        <v>370000</v>
      </c>
      <c r="F83" s="18">
        <v>0</v>
      </c>
      <c r="G83" s="18">
        <v>0</v>
      </c>
    </row>
    <row r="84" spans="1:7" ht="23.25" customHeight="1" x14ac:dyDescent="0.25">
      <c r="A84" s="15" t="s">
        <v>51</v>
      </c>
      <c r="B84" s="16" t="s">
        <v>104</v>
      </c>
      <c r="C84" s="17" t="s">
        <v>17</v>
      </c>
      <c r="D84" s="16" t="s">
        <v>52</v>
      </c>
      <c r="E84" s="18">
        <v>270000</v>
      </c>
      <c r="F84" s="18">
        <v>0</v>
      </c>
      <c r="G84" s="18">
        <v>0</v>
      </c>
    </row>
    <row r="85" spans="1:7" ht="37.5" customHeight="1" x14ac:dyDescent="0.25">
      <c r="A85" s="15" t="s">
        <v>30</v>
      </c>
      <c r="B85" s="16" t="s">
        <v>105</v>
      </c>
      <c r="C85" s="17">
        <v>290</v>
      </c>
      <c r="D85" s="16">
        <v>612</v>
      </c>
      <c r="E85" s="18">
        <v>100000</v>
      </c>
      <c r="F85" s="18">
        <v>0</v>
      </c>
      <c r="G85" s="18">
        <v>0</v>
      </c>
    </row>
    <row r="86" spans="1:7" ht="39.75" customHeight="1" x14ac:dyDescent="0.25">
      <c r="A86" s="11" t="s">
        <v>106</v>
      </c>
      <c r="B86" s="12" t="s">
        <v>107</v>
      </c>
      <c r="C86" s="13"/>
      <c r="D86" s="12"/>
      <c r="E86" s="14">
        <f>E87+E89+E94</f>
        <v>3670000</v>
      </c>
      <c r="F86" s="14">
        <f>F87+F89+F94</f>
        <v>5895675</v>
      </c>
      <c r="G86" s="14">
        <f>G87+G89+G94</f>
        <v>6881020</v>
      </c>
    </row>
    <row r="87" spans="1:7" ht="23.25" customHeight="1" x14ac:dyDescent="0.25">
      <c r="A87" s="15" t="s">
        <v>108</v>
      </c>
      <c r="B87" s="16" t="s">
        <v>109</v>
      </c>
      <c r="C87" s="17" t="s">
        <v>17</v>
      </c>
      <c r="D87" s="16"/>
      <c r="E87" s="18">
        <f>E88</f>
        <v>170000</v>
      </c>
      <c r="F87" s="18">
        <v>2395675</v>
      </c>
      <c r="G87" s="18">
        <v>3381020</v>
      </c>
    </row>
    <row r="88" spans="1:7" ht="15" customHeight="1" x14ac:dyDescent="0.25">
      <c r="A88" s="15" t="s">
        <v>24</v>
      </c>
      <c r="B88" s="16" t="s">
        <v>109</v>
      </c>
      <c r="C88" s="17" t="s">
        <v>17</v>
      </c>
      <c r="D88" s="16" t="s">
        <v>25</v>
      </c>
      <c r="E88" s="18">
        <v>170000</v>
      </c>
      <c r="F88" s="18">
        <v>2395675</v>
      </c>
      <c r="G88" s="18">
        <v>3381020</v>
      </c>
    </row>
    <row r="89" spans="1:7" ht="23.25" customHeight="1" x14ac:dyDescent="0.25">
      <c r="A89" s="15" t="s">
        <v>110</v>
      </c>
      <c r="B89" s="16" t="s">
        <v>111</v>
      </c>
      <c r="C89" s="17" t="s">
        <v>17</v>
      </c>
      <c r="D89" s="16"/>
      <c r="E89" s="18">
        <f>E90+E91+E92+E93</f>
        <v>1160000</v>
      </c>
      <c r="F89" s="18">
        <v>1160000</v>
      </c>
      <c r="G89" s="18">
        <v>1160000</v>
      </c>
    </row>
    <row r="90" spans="1:7" ht="15" customHeight="1" x14ac:dyDescent="0.25">
      <c r="A90" s="15" t="s">
        <v>18</v>
      </c>
      <c r="B90" s="16" t="s">
        <v>111</v>
      </c>
      <c r="C90" s="17" t="s">
        <v>17</v>
      </c>
      <c r="D90" s="16" t="s">
        <v>19</v>
      </c>
      <c r="E90" s="18">
        <v>824847</v>
      </c>
      <c r="F90" s="18">
        <v>824847</v>
      </c>
      <c r="G90" s="18">
        <v>824847</v>
      </c>
    </row>
    <row r="91" spans="1:7" ht="45.75" customHeight="1" x14ac:dyDescent="0.25">
      <c r="A91" s="15" t="s">
        <v>22</v>
      </c>
      <c r="B91" s="16" t="s">
        <v>111</v>
      </c>
      <c r="C91" s="17" t="s">
        <v>17</v>
      </c>
      <c r="D91" s="16" t="s">
        <v>23</v>
      </c>
      <c r="E91" s="18">
        <v>241853</v>
      </c>
      <c r="F91" s="18">
        <v>241853</v>
      </c>
      <c r="G91" s="18">
        <v>241853</v>
      </c>
    </row>
    <row r="92" spans="1:7" ht="15" customHeight="1" x14ac:dyDescent="0.25">
      <c r="A92" s="15" t="s">
        <v>24</v>
      </c>
      <c r="B92" s="16" t="s">
        <v>111</v>
      </c>
      <c r="C92" s="17" t="s">
        <v>17</v>
      </c>
      <c r="D92" s="16" t="s">
        <v>25</v>
      </c>
      <c r="E92" s="18">
        <v>22000</v>
      </c>
      <c r="F92" s="18">
        <v>22000</v>
      </c>
      <c r="G92" s="18">
        <v>22000</v>
      </c>
    </row>
    <row r="93" spans="1:7" ht="23.25" customHeight="1" x14ac:dyDescent="0.25">
      <c r="A93" s="15" t="s">
        <v>51</v>
      </c>
      <c r="B93" s="16" t="s">
        <v>111</v>
      </c>
      <c r="C93" s="17" t="s">
        <v>17</v>
      </c>
      <c r="D93" s="16" t="s">
        <v>52</v>
      </c>
      <c r="E93" s="18">
        <v>71300</v>
      </c>
      <c r="F93" s="18">
        <v>71300</v>
      </c>
      <c r="G93" s="18">
        <v>71300</v>
      </c>
    </row>
    <row r="94" spans="1:7" ht="23.25" customHeight="1" x14ac:dyDescent="0.25">
      <c r="A94" s="15" t="s">
        <v>112</v>
      </c>
      <c r="B94" s="16" t="s">
        <v>113</v>
      </c>
      <c r="C94" s="17" t="s">
        <v>17</v>
      </c>
      <c r="D94" s="16"/>
      <c r="E94" s="18">
        <f>E95+E96</f>
        <v>2340000</v>
      </c>
      <c r="F94" s="18">
        <v>2340000</v>
      </c>
      <c r="G94" s="18">
        <v>2340000</v>
      </c>
    </row>
    <row r="95" spans="1:7" ht="15" customHeight="1" x14ac:dyDescent="0.25">
      <c r="A95" s="15" t="s">
        <v>18</v>
      </c>
      <c r="B95" s="16" t="s">
        <v>113</v>
      </c>
      <c r="C95" s="17" t="s">
        <v>17</v>
      </c>
      <c r="D95" s="16" t="s">
        <v>19</v>
      </c>
      <c r="E95" s="18">
        <v>1797235</v>
      </c>
      <c r="F95" s="18">
        <v>1797235</v>
      </c>
      <c r="G95" s="18">
        <v>1797235</v>
      </c>
    </row>
    <row r="96" spans="1:7" ht="45.75" customHeight="1" x14ac:dyDescent="0.25">
      <c r="A96" s="15" t="s">
        <v>22</v>
      </c>
      <c r="B96" s="16" t="s">
        <v>113</v>
      </c>
      <c r="C96" s="17" t="s">
        <v>17</v>
      </c>
      <c r="D96" s="16" t="s">
        <v>23</v>
      </c>
      <c r="E96" s="18">
        <v>542765</v>
      </c>
      <c r="F96" s="18">
        <v>542765</v>
      </c>
      <c r="G96" s="18">
        <v>542765</v>
      </c>
    </row>
    <row r="97" spans="1:7" ht="61.5" customHeight="1" x14ac:dyDescent="0.25">
      <c r="A97" s="11" t="s">
        <v>114</v>
      </c>
      <c r="B97" s="12" t="s">
        <v>115</v>
      </c>
      <c r="C97" s="13"/>
      <c r="D97" s="12"/>
      <c r="E97" s="20">
        <f>E98+E101</f>
        <v>305333.39</v>
      </c>
      <c r="F97" s="14">
        <v>1605333.39</v>
      </c>
      <c r="G97" s="14">
        <v>1605333.39</v>
      </c>
    </row>
    <row r="98" spans="1:7" ht="23.25" customHeight="1" x14ac:dyDescent="0.25">
      <c r="A98" s="15" t="s">
        <v>28</v>
      </c>
      <c r="B98" s="16" t="s">
        <v>116</v>
      </c>
      <c r="C98" s="17" t="s">
        <v>17</v>
      </c>
      <c r="D98" s="16"/>
      <c r="E98" s="18">
        <f>E99+E100</f>
        <v>250000</v>
      </c>
      <c r="F98" s="18">
        <v>1550000</v>
      </c>
      <c r="G98" s="18">
        <v>1550000</v>
      </c>
    </row>
    <row r="99" spans="1:7" ht="15" customHeight="1" x14ac:dyDescent="0.25">
      <c r="A99" s="15" t="s">
        <v>24</v>
      </c>
      <c r="B99" s="16" t="s">
        <v>116</v>
      </c>
      <c r="C99" s="17" t="s">
        <v>17</v>
      </c>
      <c r="D99" s="16" t="s">
        <v>25</v>
      </c>
      <c r="E99" s="18">
        <v>176800</v>
      </c>
      <c r="F99" s="18">
        <v>176800</v>
      </c>
      <c r="G99" s="18">
        <v>176800</v>
      </c>
    </row>
    <row r="100" spans="1:7" ht="57" customHeight="1" x14ac:dyDescent="0.25">
      <c r="A100" s="15" t="s">
        <v>117</v>
      </c>
      <c r="B100" s="16" t="s">
        <v>116</v>
      </c>
      <c r="C100" s="17" t="s">
        <v>17</v>
      </c>
      <c r="D100" s="16" t="s">
        <v>118</v>
      </c>
      <c r="E100" s="18">
        <f>823200-750000</f>
        <v>73200</v>
      </c>
      <c r="F100" s="18">
        <v>1373200</v>
      </c>
      <c r="G100" s="18">
        <v>1373200</v>
      </c>
    </row>
    <row r="101" spans="1:7" ht="68.25" customHeight="1" x14ac:dyDescent="0.25">
      <c r="A101" s="15" t="s">
        <v>119</v>
      </c>
      <c r="B101" s="16" t="s">
        <v>120</v>
      </c>
      <c r="C101" s="17" t="s">
        <v>17</v>
      </c>
      <c r="D101" s="16"/>
      <c r="E101" s="18">
        <f>E102</f>
        <v>55333.39</v>
      </c>
      <c r="F101" s="18">
        <v>55333.39</v>
      </c>
      <c r="G101" s="18">
        <v>55333.39</v>
      </c>
    </row>
    <row r="102" spans="1:7" ht="57" customHeight="1" x14ac:dyDescent="0.25">
      <c r="A102" s="15" t="s">
        <v>117</v>
      </c>
      <c r="B102" s="16" t="s">
        <v>120</v>
      </c>
      <c r="C102" s="17" t="s">
        <v>17</v>
      </c>
      <c r="D102" s="16" t="s">
        <v>118</v>
      </c>
      <c r="E102" s="18">
        <v>55333.39</v>
      </c>
      <c r="F102" s="18">
        <v>55333.39</v>
      </c>
      <c r="G102" s="18">
        <v>55333.39</v>
      </c>
    </row>
    <row r="103" spans="1:7" ht="57" customHeight="1" x14ac:dyDescent="0.25">
      <c r="A103" s="21" t="s">
        <v>121</v>
      </c>
      <c r="B103" s="12" t="s">
        <v>122</v>
      </c>
      <c r="C103" s="13"/>
      <c r="D103" s="12"/>
      <c r="E103" s="14">
        <f>E104+E106</f>
        <v>1596761.13</v>
      </c>
      <c r="F103" s="14">
        <v>846800</v>
      </c>
      <c r="G103" s="14">
        <v>846800</v>
      </c>
    </row>
    <row r="104" spans="1:7" ht="45.75" customHeight="1" x14ac:dyDescent="0.25">
      <c r="A104" s="15" t="s">
        <v>123</v>
      </c>
      <c r="B104" s="16" t="s">
        <v>124</v>
      </c>
      <c r="C104" s="17" t="s">
        <v>17</v>
      </c>
      <c r="D104" s="16"/>
      <c r="E104" s="18">
        <v>836600</v>
      </c>
      <c r="F104" s="18">
        <v>836600</v>
      </c>
      <c r="G104" s="18">
        <v>836600</v>
      </c>
    </row>
    <row r="105" spans="1:7" ht="23.25" customHeight="1" x14ac:dyDescent="0.25">
      <c r="A105" s="15" t="s">
        <v>125</v>
      </c>
      <c r="B105" s="16" t="s">
        <v>124</v>
      </c>
      <c r="C105" s="17" t="s">
        <v>17</v>
      </c>
      <c r="D105" s="16" t="s">
        <v>126</v>
      </c>
      <c r="E105" s="18">
        <v>836600</v>
      </c>
      <c r="F105" s="18">
        <v>836600</v>
      </c>
      <c r="G105" s="18">
        <v>836600</v>
      </c>
    </row>
    <row r="106" spans="1:7" ht="79.5" customHeight="1" x14ac:dyDescent="0.25">
      <c r="A106" s="15" t="s">
        <v>127</v>
      </c>
      <c r="B106" s="16" t="s">
        <v>128</v>
      </c>
      <c r="C106" s="17" t="s">
        <v>17</v>
      </c>
      <c r="D106" s="16"/>
      <c r="E106" s="18">
        <f>10161.13+750000</f>
        <v>760161.13</v>
      </c>
      <c r="F106" s="18">
        <v>10200</v>
      </c>
      <c r="G106" s="18">
        <v>10200</v>
      </c>
    </row>
    <row r="107" spans="1:7" ht="23.25" customHeight="1" x14ac:dyDescent="0.25">
      <c r="A107" s="15" t="s">
        <v>125</v>
      </c>
      <c r="B107" s="16" t="s">
        <v>128</v>
      </c>
      <c r="C107" s="17" t="s">
        <v>17</v>
      </c>
      <c r="D107" s="16" t="s">
        <v>126</v>
      </c>
      <c r="E107" s="18">
        <v>10161.129999999999</v>
      </c>
      <c r="F107" s="18">
        <v>10200</v>
      </c>
      <c r="G107" s="18">
        <v>10200</v>
      </c>
    </row>
    <row r="108" spans="1:7" ht="23.25" customHeight="1" x14ac:dyDescent="0.25">
      <c r="A108" s="15" t="s">
        <v>125</v>
      </c>
      <c r="B108" s="16" t="s">
        <v>129</v>
      </c>
      <c r="C108" s="19" t="s">
        <v>17</v>
      </c>
      <c r="D108" s="16" t="s">
        <v>126</v>
      </c>
      <c r="E108" s="18">
        <v>750000</v>
      </c>
      <c r="F108" s="18">
        <v>0</v>
      </c>
      <c r="G108" s="18">
        <v>0</v>
      </c>
    </row>
    <row r="109" spans="1:7" ht="41.25" customHeight="1" x14ac:dyDescent="0.25">
      <c r="A109" s="11" t="s">
        <v>130</v>
      </c>
      <c r="B109" s="12" t="s">
        <v>131</v>
      </c>
      <c r="C109" s="13"/>
      <c r="D109" s="12"/>
      <c r="E109" s="14">
        <f t="shared" ref="E109:E112" si="0">E110</f>
        <v>50000</v>
      </c>
      <c r="F109" s="14">
        <v>0</v>
      </c>
      <c r="G109" s="14">
        <v>0</v>
      </c>
    </row>
    <row r="110" spans="1:7" ht="23.25" customHeight="1" x14ac:dyDescent="0.25">
      <c r="A110" s="15" t="s">
        <v>28</v>
      </c>
      <c r="B110" s="16" t="s">
        <v>132</v>
      </c>
      <c r="C110" s="17" t="s">
        <v>17</v>
      </c>
      <c r="D110" s="16"/>
      <c r="E110" s="18">
        <f t="shared" si="0"/>
        <v>50000</v>
      </c>
      <c r="F110" s="18">
        <v>0</v>
      </c>
      <c r="G110" s="18">
        <v>0</v>
      </c>
    </row>
    <row r="111" spans="1:7" ht="15" customHeight="1" x14ac:dyDescent="0.25">
      <c r="A111" s="15" t="s">
        <v>24</v>
      </c>
      <c r="B111" s="16" t="s">
        <v>132</v>
      </c>
      <c r="C111" s="17" t="s">
        <v>17</v>
      </c>
      <c r="D111" s="16" t="s">
        <v>25</v>
      </c>
      <c r="E111" s="18">
        <v>50000</v>
      </c>
      <c r="F111" s="18">
        <v>0</v>
      </c>
      <c r="G111" s="18">
        <v>0</v>
      </c>
    </row>
    <row r="112" spans="1:7" ht="38.25" customHeight="1" x14ac:dyDescent="0.25">
      <c r="A112" s="11" t="s">
        <v>133</v>
      </c>
      <c r="B112" s="12" t="s">
        <v>134</v>
      </c>
      <c r="C112" s="13"/>
      <c r="D112" s="12"/>
      <c r="E112" s="14">
        <f t="shared" si="0"/>
        <v>30000</v>
      </c>
      <c r="F112" s="14">
        <v>30000</v>
      </c>
      <c r="G112" s="14">
        <v>30000</v>
      </c>
    </row>
    <row r="113" spans="1:7" ht="32.25" customHeight="1" x14ac:dyDescent="0.25">
      <c r="A113" s="15" t="s">
        <v>30</v>
      </c>
      <c r="B113" s="16" t="s">
        <v>135</v>
      </c>
      <c r="C113" s="17" t="s">
        <v>17</v>
      </c>
      <c r="D113" s="16"/>
      <c r="E113" s="18">
        <f>E114+E115</f>
        <v>30000</v>
      </c>
      <c r="F113" s="18">
        <v>30000</v>
      </c>
      <c r="G113" s="18">
        <v>30000</v>
      </c>
    </row>
    <row r="114" spans="1:7" ht="15" customHeight="1" x14ac:dyDescent="0.25">
      <c r="A114" s="15" t="s">
        <v>24</v>
      </c>
      <c r="B114" s="16" t="s">
        <v>135</v>
      </c>
      <c r="C114" s="17" t="s">
        <v>17</v>
      </c>
      <c r="D114" s="16" t="s">
        <v>25</v>
      </c>
      <c r="E114" s="18">
        <v>20000</v>
      </c>
      <c r="F114" s="18">
        <v>30000</v>
      </c>
      <c r="G114" s="18">
        <v>30000</v>
      </c>
    </row>
    <row r="115" spans="1:7" ht="23.25" customHeight="1" x14ac:dyDescent="0.25">
      <c r="A115" s="15" t="s">
        <v>51</v>
      </c>
      <c r="B115" s="16" t="s">
        <v>135</v>
      </c>
      <c r="C115" s="17" t="s">
        <v>17</v>
      </c>
      <c r="D115" s="16" t="s">
        <v>52</v>
      </c>
      <c r="E115" s="18">
        <v>10000</v>
      </c>
      <c r="F115" s="18">
        <v>0</v>
      </c>
      <c r="G115" s="18">
        <v>0</v>
      </c>
    </row>
    <row r="116" spans="1:7" ht="25.5" customHeight="1" x14ac:dyDescent="0.25">
      <c r="A116" s="29" t="s">
        <v>136</v>
      </c>
      <c r="B116" s="29"/>
      <c r="C116" s="29"/>
      <c r="D116" s="29"/>
      <c r="E116" s="22">
        <f>E112+E109+E103+E97+E86+E80+E68+E52+E33+E27+E23+E13+E64</f>
        <v>52245579.519999996</v>
      </c>
      <c r="F116" s="22">
        <f>F112+F109+F103+F97+F86+F80+F68+F52+F33+F27+F23+F13+F64</f>
        <v>42890108.390000001</v>
      </c>
      <c r="G116" s="22">
        <f>G112+G109+G103+G97+G86+G80+G68+G52+G33+G27+G23+G13+G64</f>
        <v>41018553.390000001</v>
      </c>
    </row>
    <row r="117" spans="1:7" ht="24" hidden="1" customHeight="1" x14ac:dyDescent="0.25">
      <c r="A117" s="23"/>
      <c r="B117" s="30"/>
      <c r="C117" s="30"/>
      <c r="D117" s="30"/>
      <c r="E117" s="24">
        <v>51328964.520000003</v>
      </c>
      <c r="F117" s="24">
        <v>36048108.390000001</v>
      </c>
      <c r="G117" s="24">
        <v>33643253.390000001</v>
      </c>
    </row>
    <row r="118" spans="1:7" ht="19.5" customHeight="1" x14ac:dyDescent="0.25">
      <c r="A118" s="1"/>
      <c r="B118" s="31"/>
      <c r="C118" s="31"/>
      <c r="D118" s="31"/>
    </row>
    <row r="119" spans="1:7" ht="21.75" customHeight="1" x14ac:dyDescent="0.25">
      <c r="A119" s="1"/>
      <c r="B119" s="1"/>
      <c r="C119" s="1"/>
      <c r="D119" s="1"/>
    </row>
    <row r="120" spans="1:7" x14ac:dyDescent="0.25">
      <c r="A120" t="s">
        <v>137</v>
      </c>
      <c r="E120" t="s">
        <v>138</v>
      </c>
    </row>
  </sheetData>
  <mergeCells count="14">
    <mergeCell ref="A116:D116"/>
    <mergeCell ref="B117:D117"/>
    <mergeCell ref="B118:D118"/>
    <mergeCell ref="A7:G7"/>
    <mergeCell ref="A9:G9"/>
    <mergeCell ref="A10:A11"/>
    <mergeCell ref="B10:B11"/>
    <mergeCell ref="C10:C11"/>
    <mergeCell ref="D10:D11"/>
    <mergeCell ref="F1:G1"/>
    <mergeCell ref="F2:G2"/>
    <mergeCell ref="F3:G3"/>
    <mergeCell ref="F4:G4"/>
    <mergeCell ref="F5:G5"/>
  </mergeCells>
  <pageMargins left="0.70078740157480324" right="0.54330708661417315" top="0.43700787401574792" bottom="0.43700787401574792" header="0.51181102362204689" footer="0.51181102362204689"/>
  <pageSetup paperSize="9" scale="73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7</cp:revision>
  <cp:lastPrinted>2026-05-04T07:08:31Z</cp:lastPrinted>
  <dcterms:created xsi:type="dcterms:W3CDTF">2025-12-22T06:29:12Z</dcterms:created>
  <dcterms:modified xsi:type="dcterms:W3CDTF">2026-05-04T07:10:51Z</dcterms:modified>
</cp:coreProperties>
</file>