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736"/>
  </bookViews>
  <sheets>
    <sheet name="Приложение 2 январь26" sheetId="1" r:id="rId1"/>
  </sheets>
  <definedNames>
    <definedName name="_xlnm.Print_Area" localSheetId="0">'Приложение 2 январь26'!$A$1:$R$58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M55" i="1"/>
  <c r="E54" i="1"/>
  <c r="O52" i="1"/>
  <c r="O51" i="1" s="1"/>
  <c r="M52" i="1"/>
  <c r="M51" i="1" s="1"/>
  <c r="K52" i="1"/>
  <c r="K51" i="1" s="1"/>
  <c r="I52" i="1"/>
  <c r="I51" i="1" s="1"/>
  <c r="G52" i="1"/>
  <c r="Q52" i="1" s="1"/>
  <c r="E52" i="1"/>
  <c r="E51" i="1"/>
  <c r="Q49" i="1"/>
  <c r="O48" i="1"/>
  <c r="O47" i="1" s="1"/>
  <c r="M48" i="1"/>
  <c r="M47" i="1" s="1"/>
  <c r="K48" i="1"/>
  <c r="I48" i="1"/>
  <c r="G48" i="1"/>
  <c r="E48" i="1"/>
  <c r="K47" i="1"/>
  <c r="I47" i="1"/>
  <c r="G47" i="1"/>
  <c r="E47" i="1"/>
  <c r="Q45" i="1"/>
  <c r="O44" i="1"/>
  <c r="M44" i="1"/>
  <c r="K44" i="1"/>
  <c r="K55" i="1" s="1"/>
  <c r="I44" i="1"/>
  <c r="I55" i="1" s="1"/>
  <c r="G44" i="1"/>
  <c r="G55" i="1" s="1"/>
  <c r="E44" i="1"/>
  <c r="Q44" i="1" s="1"/>
  <c r="O43" i="1"/>
  <c r="O42" i="1" s="1"/>
  <c r="M43" i="1"/>
  <c r="M42" i="1" s="1"/>
  <c r="K43" i="1"/>
  <c r="K42" i="1" s="1"/>
  <c r="I43" i="1"/>
  <c r="I42" i="1" s="1"/>
  <c r="G43" i="1"/>
  <c r="E43" i="1"/>
  <c r="G42" i="1"/>
  <c r="E42" i="1"/>
  <c r="Q42" i="1" s="1"/>
  <c r="Q39" i="1"/>
  <c r="Q38" i="1"/>
  <c r="Q37" i="1"/>
  <c r="Q36" i="1" s="1"/>
  <c r="O37" i="1"/>
  <c r="M37" i="1"/>
  <c r="K37" i="1"/>
  <c r="I37" i="1"/>
  <c r="G37" i="1"/>
  <c r="E37" i="1"/>
  <c r="E36" i="1" s="1"/>
  <c r="O36" i="1"/>
  <c r="M36" i="1"/>
  <c r="K36" i="1"/>
  <c r="I36" i="1"/>
  <c r="G36" i="1"/>
  <c r="Q33" i="1"/>
  <c r="K30" i="1"/>
  <c r="K58" i="1" s="1"/>
  <c r="I30" i="1"/>
  <c r="I58" i="1" s="1"/>
  <c r="G30" i="1"/>
  <c r="G58" i="1" s="1"/>
  <c r="E30" i="1"/>
  <c r="O29" i="1"/>
  <c r="M29" i="1"/>
  <c r="Q27" i="1"/>
  <c r="O27" i="1"/>
  <c r="O30" i="1" s="1"/>
  <c r="O58" i="1" s="1"/>
  <c r="M27" i="1"/>
  <c r="M30" i="1" s="1"/>
  <c r="M58" i="1" s="1"/>
  <c r="K27" i="1"/>
  <c r="I27" i="1"/>
  <c r="G27" i="1"/>
  <c r="E27" i="1"/>
  <c r="O26" i="1"/>
  <c r="O25" i="1" s="1"/>
  <c r="M26" i="1"/>
  <c r="M25" i="1" s="1"/>
  <c r="K26" i="1"/>
  <c r="K29" i="1" s="1"/>
  <c r="K28" i="1" s="1"/>
  <c r="I26" i="1"/>
  <c r="I29" i="1" s="1"/>
  <c r="G26" i="1"/>
  <c r="G29" i="1" s="1"/>
  <c r="G28" i="1" s="1"/>
  <c r="E26" i="1"/>
  <c r="E29" i="1" s="1"/>
  <c r="E25" i="1"/>
  <c r="Q22" i="1"/>
  <c r="O19" i="1"/>
  <c r="O18" i="1" s="1"/>
  <c r="M19" i="1"/>
  <c r="M18" i="1" s="1"/>
  <c r="K19" i="1"/>
  <c r="I19" i="1"/>
  <c r="K18" i="1"/>
  <c r="I18" i="1"/>
  <c r="Q14" i="1"/>
  <c r="G14" i="1"/>
  <c r="G19" i="1" s="1"/>
  <c r="E14" i="1"/>
  <c r="E19" i="1" s="1"/>
  <c r="E13" i="1"/>
  <c r="I28" i="1" l="1"/>
  <c r="E28" i="1"/>
  <c r="Q28" i="1" s="1"/>
  <c r="Q29" i="1"/>
  <c r="E57" i="1"/>
  <c r="E18" i="1"/>
  <c r="Q18" i="1" s="1"/>
  <c r="Q19" i="1"/>
  <c r="Q47" i="1"/>
  <c r="Q30" i="1"/>
  <c r="M28" i="1"/>
  <c r="G18" i="1"/>
  <c r="O28" i="1"/>
  <c r="Q48" i="1"/>
  <c r="G54" i="1"/>
  <c r="G53" i="1" s="1"/>
  <c r="M57" i="1"/>
  <c r="M56" i="1" s="1"/>
  <c r="I54" i="1"/>
  <c r="I53" i="1" s="1"/>
  <c r="O57" i="1"/>
  <c r="O56" i="1" s="1"/>
  <c r="Q43" i="1"/>
  <c r="K54" i="1"/>
  <c r="K53" i="1" s="1"/>
  <c r="G25" i="1"/>
  <c r="Q26" i="1"/>
  <c r="G51" i="1"/>
  <c r="Q51" i="1" s="1"/>
  <c r="M54" i="1"/>
  <c r="M53" i="1" s="1"/>
  <c r="I25" i="1"/>
  <c r="Q25" i="1" s="1"/>
  <c r="O54" i="1"/>
  <c r="O53" i="1" s="1"/>
  <c r="K25" i="1"/>
  <c r="G13" i="1"/>
  <c r="Q13" i="1" s="1"/>
  <c r="E55" i="1"/>
  <c r="Q55" i="1" s="1"/>
  <c r="Q58" i="1" l="1"/>
  <c r="E53" i="1"/>
  <c r="Q53" i="1" s="1"/>
  <c r="Q54" i="1"/>
  <c r="I57" i="1"/>
  <c r="I56" i="1" s="1"/>
  <c r="Q57" i="1"/>
  <c r="E58" i="1"/>
  <c r="G57" i="1"/>
  <c r="G56" i="1" s="1"/>
  <c r="E56" i="1"/>
  <c r="K57" i="1"/>
  <c r="K56" i="1" s="1"/>
  <c r="Q56" i="1" l="1"/>
</calcChain>
</file>

<file path=xl/sharedStrings.xml><?xml version="1.0" encoding="utf-8"?>
<sst xmlns="http://schemas.openxmlformats.org/spreadsheetml/2006/main" count="143" uniqueCount="51">
  <si>
    <t>Приложение 2 
к муниципальной программе
«Содействие занятости населения Каргатского района 
Новосибирской области на 2025-2030 годы»</t>
  </si>
  <si>
    <t>Перечень мероприятий Программы</t>
  </si>
  <si>
    <t>№ п/п</t>
  </si>
  <si>
    <t>Цель, мероприятия</t>
  </si>
  <si>
    <t>Показатель</t>
  </si>
  <si>
    <t>Единица измерения</t>
  </si>
  <si>
    <t xml:space="preserve"> Период реализации программы, год</t>
  </si>
  <si>
    <t>Всего по Программе руб.</t>
  </si>
  <si>
    <t>Исполнитель</t>
  </si>
  <si>
    <t>Цель: Создание условий для повышения уровня благосостояния населения, обеспечение реализации прав граждан на защиту от безработицы и развитие эффективной системы занятости.</t>
  </si>
  <si>
    <t>Задача 1. Подготовка (переподготовка) и трудоустройство молодых специалистов по наиболее востребованным специальностям (в том числе в сферах здравоохранения, образования, культуры) в Каргатском районе Новосибирской области.</t>
  </si>
  <si>
    <t>Мероприятие</t>
  </si>
  <si>
    <t>Количество</t>
  </si>
  <si>
    <t>чел.</t>
  </si>
  <si>
    <t>Администрация Каргатского района</t>
  </si>
  <si>
    <t>Подготовка кадров по востребованным специальностям</t>
  </si>
  <si>
    <t>Стоимость единицы РБ*</t>
  </si>
  <si>
    <t>руб.</t>
  </si>
  <si>
    <t>-</t>
  </si>
  <si>
    <t>Сумма затрат, в том числе</t>
  </si>
  <si>
    <t>РБ*</t>
  </si>
  <si>
    <t>Администрация Каргатского района, муниципальные учреждения (предприятия) Каргатского района, ГБУЗ НСО «Каргатская ЦРБ», МКУК «Культурно-досуговый центр Каргатского района» Новосибирской области</t>
  </si>
  <si>
    <t>Содействие в трудоустройстве молодым специалистам</t>
  </si>
  <si>
    <t>(Дудник А.В.)</t>
  </si>
  <si>
    <t>Сумма затрат</t>
  </si>
  <si>
    <t>Дополнительных затрат не требуется</t>
  </si>
  <si>
    <t>Итого затрат по Задаче 1</t>
  </si>
  <si>
    <t>ОБ*</t>
  </si>
  <si>
    <t>Задача 2: Развитие первичных трудовых навыков у несовершеннолетних граждан.</t>
  </si>
  <si>
    <t>Администрация Каргатского района, муниципальные казенные учреждения Каргатского района,</t>
  </si>
  <si>
    <t>Временное трудоустройство несовершеннолетних граждан в возрасте от 14 до 18 лет в свободное от учебы время</t>
  </si>
  <si>
    <t>Стоимость единицы ОБ*</t>
  </si>
  <si>
    <t>ГКУ НСО «Центр занятости населения Каргатского района»</t>
  </si>
  <si>
    <t>Сумма затрат, в том числе:</t>
  </si>
  <si>
    <t>Итого затрат по Задаче 2</t>
  </si>
  <si>
    <t>Задача 3: Содействие занятости населения и защита от безработицы.</t>
  </si>
  <si>
    <t>Сохранение мотивации к труду у лиц, имеющих длительный перерыв в работе или не имеющих опыта работы. Адаптация на рынке труда, в том числе для отдельных категорий граждан (женщины, имеющие малолетних детей; многодетные родители; родители, воспитывающие детей-инвалидов; граждане, имеющие ограничения трудоспособности по состоянию здоровья; граждане предпенсионного возраста и пенсионного возрастов, и т.д.). Обеспечение социальной поддержки безработных граждан. Трудоустройство безработных граждан, профориентирование учащихся старших классов, формирование представления о значимости труда у учащихся младших и средних классов.</t>
  </si>
  <si>
    <t>Администрация Каргатского района, муниципальные казенные учреждения Каргатского района</t>
  </si>
  <si>
    <t>Организация проведения оплачиваемых общественных работ</t>
  </si>
  <si>
    <t> -</t>
  </si>
  <si>
    <t>Организация временного трудоустройства безработных граждан, испытывающих трудности в поиске работы</t>
  </si>
  <si>
    <t xml:space="preserve">Мероприятие </t>
  </si>
  <si>
    <t>шт.</t>
  </si>
  <si>
    <t>Администрация Каргатского района, ГКУ НСО «Центр занятости населения Каргатского района», муниципальные казенные учреждения Каргатского района</t>
  </si>
  <si>
    <t>Организация и проведение Ярмарок трудоустройства</t>
  </si>
  <si>
    <t>Администрация Каргатского района, МКУ ДО Каргатский ДДТ</t>
  </si>
  <si>
    <t>Проведение конкурсов детских рисунков на темы трудовой деятельности</t>
  </si>
  <si>
    <t xml:space="preserve">         РБ*</t>
  </si>
  <si>
    <t>Итого затрат по Задаче 3</t>
  </si>
  <si>
    <t>Итого затрат по Программе</t>
  </si>
  <si>
    <t>Приложение 1
к постановлению 
администрации
Каргатского района
Новосибирской области
от 09.02.2026 № 44/82-п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</si>
</sst>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0" fontId="1" fillId="0" borderId="5" xfId="0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5" xfId="0" applyFont="1" applyFill="1" applyBorder="1"/>
    <xf numFmtId="0" fontId="1" fillId="0" borderId="2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2" fontId="1" fillId="0" borderId="0" xfId="0" applyNumberFormat="1" applyFont="1" applyFill="1"/>
    <xf numFmtId="0" fontId="3" fillId="0" borderId="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zoomScale="145" zoomScaleNormal="145" workbookViewId="0">
      <selection activeCell="C1" sqref="C1"/>
    </sheetView>
  </sheetViews>
  <sheetFormatPr defaultColWidth="9.109375" defaultRowHeight="14.4" x14ac:dyDescent="0.3"/>
  <cols>
    <col min="1" max="1" width="4.109375" style="1" customWidth="1"/>
    <col min="2" max="2" width="21.33203125" style="1" customWidth="1"/>
    <col min="3" max="3" width="12.44140625" style="1" customWidth="1"/>
    <col min="4" max="4" width="7.44140625" style="1" customWidth="1"/>
    <col min="5" max="5" width="6.88671875" style="1" customWidth="1"/>
    <col min="6" max="6" width="3" style="1" customWidth="1"/>
    <col min="7" max="7" width="8.44140625" style="1" customWidth="1"/>
    <col min="8" max="8" width="1.5546875" style="1" customWidth="1"/>
    <col min="9" max="9" width="8" style="1" customWidth="1"/>
    <col min="10" max="10" width="2" style="1" customWidth="1"/>
    <col min="11" max="11" width="8.33203125" style="1" customWidth="1"/>
    <col min="12" max="12" width="1.6640625" style="1" customWidth="1"/>
    <col min="13" max="13" width="7.5546875" style="1" customWidth="1"/>
    <col min="14" max="14" width="2.33203125" style="1" customWidth="1"/>
    <col min="15" max="15" width="8.109375" style="1" customWidth="1"/>
    <col min="16" max="16" width="1.88671875" style="1" customWidth="1"/>
    <col min="17" max="17" width="11.5546875" style="1" customWidth="1"/>
    <col min="18" max="18" width="24.109375" style="1" customWidth="1"/>
    <col min="19" max="19" width="34.88671875" style="1" customWidth="1"/>
    <col min="20" max="16384" width="9.109375" style="1"/>
  </cols>
  <sheetData>
    <row r="1" spans="1:19" ht="108" customHeight="1" x14ac:dyDescent="0.3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29" t="s">
        <v>50</v>
      </c>
      <c r="R1" s="29"/>
    </row>
    <row r="2" spans="1:19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19" ht="66.75" customHeight="1" x14ac:dyDescent="0.3">
      <c r="H3" s="30" t="s">
        <v>0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"/>
    </row>
    <row r="4" spans="1:19" ht="15.75" customHeight="1" x14ac:dyDescent="0.3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4"/>
    </row>
    <row r="5" spans="1:19" ht="31.5" customHeight="1" x14ac:dyDescent="0.3">
      <c r="A5" s="32" t="s">
        <v>2</v>
      </c>
      <c r="B5" s="32" t="s">
        <v>3</v>
      </c>
      <c r="C5" s="32" t="s">
        <v>4</v>
      </c>
      <c r="D5" s="33" t="s">
        <v>5</v>
      </c>
      <c r="E5" s="32" t="s">
        <v>6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 t="s">
        <v>7</v>
      </c>
      <c r="R5" s="32" t="s">
        <v>8</v>
      </c>
      <c r="S5" s="5"/>
    </row>
    <row r="6" spans="1:19" x14ac:dyDescent="0.3">
      <c r="A6" s="32"/>
      <c r="B6" s="32"/>
      <c r="C6" s="32"/>
      <c r="D6" s="3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6"/>
    </row>
    <row r="7" spans="1:19" ht="15.6" x14ac:dyDescent="0.3">
      <c r="A7" s="32"/>
      <c r="B7" s="32"/>
      <c r="C7" s="32"/>
      <c r="D7" s="33"/>
      <c r="E7" s="28">
        <v>2025</v>
      </c>
      <c r="F7" s="28"/>
      <c r="G7" s="28">
        <v>2026</v>
      </c>
      <c r="H7" s="28"/>
      <c r="I7" s="28">
        <v>2027</v>
      </c>
      <c r="J7" s="28"/>
      <c r="K7" s="28">
        <v>2028</v>
      </c>
      <c r="L7" s="28"/>
      <c r="M7" s="28">
        <v>2029</v>
      </c>
      <c r="N7" s="28"/>
      <c r="O7" s="28">
        <v>2030</v>
      </c>
      <c r="P7" s="28"/>
      <c r="Q7" s="32"/>
      <c r="R7" s="32"/>
      <c r="S7" s="7"/>
    </row>
    <row r="8" spans="1:19" ht="31.5" customHeight="1" x14ac:dyDescent="0.3">
      <c r="A8" s="8">
        <v>1</v>
      </c>
      <c r="B8" s="32" t="s">
        <v>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5"/>
    </row>
    <row r="9" spans="1:19" ht="15.75" customHeight="1" x14ac:dyDescent="0.3">
      <c r="A9" s="32">
        <v>2</v>
      </c>
      <c r="B9" s="32" t="s">
        <v>10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5"/>
    </row>
    <row r="10" spans="1:19" ht="15.75" customHeight="1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5"/>
    </row>
    <row r="11" spans="1:19" ht="15.6" x14ac:dyDescent="0.3">
      <c r="A11" s="32">
        <v>3</v>
      </c>
      <c r="B11" s="9" t="s">
        <v>11</v>
      </c>
      <c r="C11" s="8" t="s">
        <v>12</v>
      </c>
      <c r="D11" s="8" t="s">
        <v>13</v>
      </c>
      <c r="E11" s="34">
        <v>1</v>
      </c>
      <c r="F11" s="34"/>
      <c r="G11" s="34">
        <v>1</v>
      </c>
      <c r="H11" s="34"/>
      <c r="I11" s="34">
        <v>9</v>
      </c>
      <c r="J11" s="34"/>
      <c r="K11" s="34">
        <v>11</v>
      </c>
      <c r="L11" s="34"/>
      <c r="M11" s="34">
        <v>12</v>
      </c>
      <c r="N11" s="34"/>
      <c r="O11" s="34">
        <v>10</v>
      </c>
      <c r="P11" s="34"/>
      <c r="Q11" s="10">
        <v>12</v>
      </c>
      <c r="R11" s="32" t="s">
        <v>14</v>
      </c>
    </row>
    <row r="12" spans="1:19" ht="46.8" x14ac:dyDescent="0.3">
      <c r="A12" s="32"/>
      <c r="B12" s="35" t="s">
        <v>15</v>
      </c>
      <c r="C12" s="8" t="s">
        <v>16</v>
      </c>
      <c r="D12" s="8" t="s">
        <v>17</v>
      </c>
      <c r="E12" s="36">
        <v>77350</v>
      </c>
      <c r="F12" s="36"/>
      <c r="G12" s="36">
        <v>170000</v>
      </c>
      <c r="H12" s="36"/>
      <c r="I12" s="36">
        <v>242064</v>
      </c>
      <c r="J12" s="36"/>
      <c r="K12" s="36">
        <v>254046</v>
      </c>
      <c r="L12" s="36"/>
      <c r="M12" s="36">
        <v>260548</v>
      </c>
      <c r="N12" s="36"/>
      <c r="O12" s="36">
        <v>250395</v>
      </c>
      <c r="P12" s="36"/>
      <c r="Q12" s="10" t="s">
        <v>18</v>
      </c>
      <c r="R12" s="32"/>
    </row>
    <row r="13" spans="1:19" ht="46.8" x14ac:dyDescent="0.3">
      <c r="A13" s="32"/>
      <c r="B13" s="35"/>
      <c r="C13" s="8" t="s">
        <v>19</v>
      </c>
      <c r="D13" s="8" t="s">
        <v>17</v>
      </c>
      <c r="E13" s="36">
        <f>E12</f>
        <v>77350</v>
      </c>
      <c r="F13" s="36"/>
      <c r="G13" s="36">
        <f>G14</f>
        <v>170000</v>
      </c>
      <c r="H13" s="36"/>
      <c r="I13" s="36">
        <v>2178575</v>
      </c>
      <c r="J13" s="36"/>
      <c r="K13" s="36">
        <v>2794506</v>
      </c>
      <c r="L13" s="36"/>
      <c r="M13" s="36">
        <v>3126576</v>
      </c>
      <c r="N13" s="36"/>
      <c r="O13" s="36">
        <v>2503950</v>
      </c>
      <c r="P13" s="36"/>
      <c r="Q13" s="11">
        <f>SUM(E13:P13)</f>
        <v>10850957</v>
      </c>
      <c r="R13" s="32"/>
      <c r="S13" s="12"/>
    </row>
    <row r="14" spans="1:19" ht="15.6" x14ac:dyDescent="0.3">
      <c r="A14" s="32"/>
      <c r="B14" s="13"/>
      <c r="C14" s="8" t="s">
        <v>20</v>
      </c>
      <c r="D14" s="8" t="s">
        <v>17</v>
      </c>
      <c r="E14" s="36">
        <f>E12</f>
        <v>77350</v>
      </c>
      <c r="F14" s="36"/>
      <c r="G14" s="36">
        <f>G11*G12</f>
        <v>170000</v>
      </c>
      <c r="H14" s="36"/>
      <c r="I14" s="36">
        <v>2178575</v>
      </c>
      <c r="J14" s="36"/>
      <c r="K14" s="36">
        <v>2794506</v>
      </c>
      <c r="L14" s="36"/>
      <c r="M14" s="36">
        <v>3126576</v>
      </c>
      <c r="N14" s="36"/>
      <c r="O14" s="36">
        <v>2503950</v>
      </c>
      <c r="P14" s="36"/>
      <c r="Q14" s="11">
        <f>SUM(E14:P14)</f>
        <v>10850957</v>
      </c>
      <c r="R14" s="32"/>
    </row>
    <row r="15" spans="1:19" ht="15.6" x14ac:dyDescent="0.3">
      <c r="A15" s="32">
        <v>4</v>
      </c>
      <c r="B15" s="9" t="s">
        <v>11</v>
      </c>
      <c r="C15" s="32" t="s">
        <v>12</v>
      </c>
      <c r="D15" s="32" t="s">
        <v>13</v>
      </c>
      <c r="E15" s="40">
        <v>1</v>
      </c>
      <c r="F15" s="40"/>
      <c r="G15" s="34" t="s">
        <v>18</v>
      </c>
      <c r="H15" s="34"/>
      <c r="I15" s="34" t="s">
        <v>18</v>
      </c>
      <c r="J15" s="34"/>
      <c r="K15" s="34" t="s">
        <v>18</v>
      </c>
      <c r="L15" s="34"/>
      <c r="M15" s="34">
        <v>2</v>
      </c>
      <c r="N15" s="34"/>
      <c r="O15" s="34">
        <v>2</v>
      </c>
      <c r="P15" s="34"/>
      <c r="Q15" s="37">
        <v>5</v>
      </c>
      <c r="R15" s="32" t="s">
        <v>21</v>
      </c>
      <c r="S15" s="12"/>
    </row>
    <row r="16" spans="1:19" x14ac:dyDescent="0.3">
      <c r="A16" s="32"/>
      <c r="B16" s="38" t="s">
        <v>22</v>
      </c>
      <c r="C16" s="32"/>
      <c r="D16" s="32"/>
      <c r="E16" s="39" t="s">
        <v>23</v>
      </c>
      <c r="F16" s="39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7"/>
      <c r="R16" s="32"/>
    </row>
    <row r="17" spans="1:19" ht="171.75" customHeight="1" x14ac:dyDescent="0.3">
      <c r="A17" s="32"/>
      <c r="B17" s="32"/>
      <c r="C17" s="8" t="s">
        <v>24</v>
      </c>
      <c r="D17" s="8" t="s">
        <v>17</v>
      </c>
      <c r="E17" s="34" t="s">
        <v>25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2"/>
    </row>
    <row r="18" spans="1:19" ht="46.8" x14ac:dyDescent="0.3">
      <c r="A18" s="32">
        <v>5</v>
      </c>
      <c r="B18" s="28" t="s">
        <v>26</v>
      </c>
      <c r="C18" s="8" t="s">
        <v>19</v>
      </c>
      <c r="D18" s="8" t="s">
        <v>17</v>
      </c>
      <c r="E18" s="36">
        <f>E19+E20</f>
        <v>77350</v>
      </c>
      <c r="F18" s="36"/>
      <c r="G18" s="36">
        <f t="shared" ref="G18" si="0">G19+G20</f>
        <v>170000</v>
      </c>
      <c r="H18" s="36"/>
      <c r="I18" s="36">
        <f t="shared" ref="I18" si="1">I19+I20</f>
        <v>2178575</v>
      </c>
      <c r="J18" s="36"/>
      <c r="K18" s="36">
        <f t="shared" ref="K18" si="2">K19+K20</f>
        <v>2794506</v>
      </c>
      <c r="L18" s="36"/>
      <c r="M18" s="36">
        <f t="shared" ref="M18" si="3">M19+M20</f>
        <v>3126576</v>
      </c>
      <c r="N18" s="36"/>
      <c r="O18" s="36">
        <f t="shared" ref="O18" si="4">O19+O20</f>
        <v>2503950</v>
      </c>
      <c r="P18" s="36"/>
      <c r="Q18" s="14">
        <f>SUM(E18:P18)</f>
        <v>10850957</v>
      </c>
      <c r="R18" s="41"/>
    </row>
    <row r="19" spans="1:19" ht="15.6" x14ac:dyDescent="0.3">
      <c r="A19" s="32"/>
      <c r="B19" s="28"/>
      <c r="C19" s="8" t="s">
        <v>20</v>
      </c>
      <c r="D19" s="8" t="s">
        <v>17</v>
      </c>
      <c r="E19" s="36">
        <f>E14</f>
        <v>77350</v>
      </c>
      <c r="F19" s="36"/>
      <c r="G19" s="36">
        <f t="shared" ref="G19" si="5">G14</f>
        <v>170000</v>
      </c>
      <c r="H19" s="36"/>
      <c r="I19" s="36">
        <f t="shared" ref="I19" si="6">I14</f>
        <v>2178575</v>
      </c>
      <c r="J19" s="36"/>
      <c r="K19" s="36">
        <f t="shared" ref="K19" si="7">K14</f>
        <v>2794506</v>
      </c>
      <c r="L19" s="36"/>
      <c r="M19" s="36">
        <f t="shared" ref="M19" si="8">M14</f>
        <v>3126576</v>
      </c>
      <c r="N19" s="36"/>
      <c r="O19" s="36">
        <f t="shared" ref="O19" si="9">O14</f>
        <v>2503950</v>
      </c>
      <c r="P19" s="36"/>
      <c r="Q19" s="14">
        <f>SUM(E19:P19)</f>
        <v>10850957</v>
      </c>
      <c r="R19" s="41"/>
    </row>
    <row r="20" spans="1:19" ht="15.6" x14ac:dyDescent="0.3">
      <c r="A20" s="32"/>
      <c r="B20" s="28"/>
      <c r="C20" s="8" t="s">
        <v>27</v>
      </c>
      <c r="D20" s="8"/>
      <c r="E20" s="34">
        <v>0</v>
      </c>
      <c r="F20" s="34"/>
      <c r="G20" s="34">
        <v>0</v>
      </c>
      <c r="H20" s="34"/>
      <c r="I20" s="34">
        <v>0</v>
      </c>
      <c r="J20" s="34"/>
      <c r="K20" s="34">
        <v>0</v>
      </c>
      <c r="L20" s="34"/>
      <c r="M20" s="34">
        <v>0</v>
      </c>
      <c r="N20" s="34"/>
      <c r="O20" s="34">
        <v>0</v>
      </c>
      <c r="P20" s="34"/>
      <c r="Q20" s="10">
        <v>0</v>
      </c>
      <c r="R20" s="41"/>
    </row>
    <row r="21" spans="1:19" ht="15.6" x14ac:dyDescent="0.3">
      <c r="A21" s="8">
        <v>6</v>
      </c>
      <c r="B21" s="32" t="s">
        <v>28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9" ht="32.25" customHeight="1" x14ac:dyDescent="0.3">
      <c r="A22" s="32">
        <v>7</v>
      </c>
      <c r="B22" s="9" t="s">
        <v>11</v>
      </c>
      <c r="C22" s="8" t="s">
        <v>12</v>
      </c>
      <c r="D22" s="8" t="s">
        <v>13</v>
      </c>
      <c r="E22" s="34">
        <v>204</v>
      </c>
      <c r="F22" s="34"/>
      <c r="G22" s="34">
        <v>195</v>
      </c>
      <c r="H22" s="34"/>
      <c r="I22" s="34">
        <v>195</v>
      </c>
      <c r="J22" s="34"/>
      <c r="K22" s="34">
        <v>195</v>
      </c>
      <c r="L22" s="34"/>
      <c r="M22" s="34">
        <v>195</v>
      </c>
      <c r="N22" s="34"/>
      <c r="O22" s="34">
        <v>195</v>
      </c>
      <c r="P22" s="34"/>
      <c r="Q22" s="11">
        <f>SUM(E22:P22)</f>
        <v>1179</v>
      </c>
      <c r="R22" s="42" t="s">
        <v>29</v>
      </c>
    </row>
    <row r="23" spans="1:19" ht="52.5" customHeight="1" x14ac:dyDescent="0.3">
      <c r="A23" s="32"/>
      <c r="B23" s="38" t="s">
        <v>30</v>
      </c>
      <c r="C23" s="8" t="s">
        <v>16</v>
      </c>
      <c r="D23" s="8" t="s">
        <v>17</v>
      </c>
      <c r="E23" s="36">
        <v>9800</v>
      </c>
      <c r="F23" s="36"/>
      <c r="G23" s="36">
        <v>12000</v>
      </c>
      <c r="H23" s="36"/>
      <c r="I23" s="36">
        <v>11900</v>
      </c>
      <c r="J23" s="36"/>
      <c r="K23" s="36">
        <v>13100</v>
      </c>
      <c r="L23" s="36"/>
      <c r="M23" s="36">
        <v>14200</v>
      </c>
      <c r="N23" s="36"/>
      <c r="O23" s="36">
        <v>15400</v>
      </c>
      <c r="P23" s="36"/>
      <c r="Q23" s="10" t="s">
        <v>18</v>
      </c>
      <c r="R23" s="35"/>
    </row>
    <row r="24" spans="1:19" ht="46.8" x14ac:dyDescent="0.3">
      <c r="A24" s="32"/>
      <c r="B24" s="32"/>
      <c r="C24" s="8" t="s">
        <v>31</v>
      </c>
      <c r="D24" s="8" t="s">
        <v>17</v>
      </c>
      <c r="E24" s="36">
        <v>3800</v>
      </c>
      <c r="F24" s="36"/>
      <c r="G24" s="36">
        <v>3800</v>
      </c>
      <c r="H24" s="36"/>
      <c r="I24" s="36">
        <v>3800</v>
      </c>
      <c r="J24" s="36"/>
      <c r="K24" s="36">
        <v>3800</v>
      </c>
      <c r="L24" s="36"/>
      <c r="M24" s="36">
        <v>3800</v>
      </c>
      <c r="N24" s="36"/>
      <c r="O24" s="36">
        <v>3800</v>
      </c>
      <c r="P24" s="36"/>
      <c r="Q24" s="10" t="s">
        <v>18</v>
      </c>
      <c r="R24" s="15" t="s">
        <v>32</v>
      </c>
    </row>
    <row r="25" spans="1:19" ht="46.8" x14ac:dyDescent="0.3">
      <c r="A25" s="32"/>
      <c r="B25" s="32"/>
      <c r="C25" s="8" t="s">
        <v>33</v>
      </c>
      <c r="D25" s="8" t="s">
        <v>17</v>
      </c>
      <c r="E25" s="36">
        <f>E26+E27</f>
        <v>2774400</v>
      </c>
      <c r="F25" s="36"/>
      <c r="G25" s="36">
        <f t="shared" ref="G25" si="10">G26+G27</f>
        <v>3081000</v>
      </c>
      <c r="H25" s="36"/>
      <c r="I25" s="36">
        <f t="shared" ref="I25" si="11">I26+I27</f>
        <v>3061500</v>
      </c>
      <c r="J25" s="36"/>
      <c r="K25" s="36">
        <f t="shared" ref="K25" si="12">K26+K27</f>
        <v>3295500</v>
      </c>
      <c r="L25" s="36"/>
      <c r="M25" s="36">
        <f t="shared" ref="M25" si="13">M26+M27</f>
        <v>3510000</v>
      </c>
      <c r="N25" s="36"/>
      <c r="O25" s="36">
        <f t="shared" ref="O25" si="14">O26+O27</f>
        <v>3744000</v>
      </c>
      <c r="P25" s="36"/>
      <c r="Q25" s="11">
        <f>SUM(E25:P25)</f>
        <v>19466400</v>
      </c>
      <c r="R25" s="16"/>
      <c r="S25" s="7"/>
    </row>
    <row r="26" spans="1:19" ht="15.6" x14ac:dyDescent="0.3">
      <c r="A26" s="32"/>
      <c r="B26" s="32"/>
      <c r="C26" s="8" t="s">
        <v>20</v>
      </c>
      <c r="D26" s="8" t="s">
        <v>17</v>
      </c>
      <c r="E26" s="36">
        <f>E23*E22</f>
        <v>1999200</v>
      </c>
      <c r="F26" s="36"/>
      <c r="G26" s="36">
        <f t="shared" ref="G26" si="15">G23*G22</f>
        <v>2340000</v>
      </c>
      <c r="H26" s="36"/>
      <c r="I26" s="36">
        <f t="shared" ref="I26" si="16">I23*I22</f>
        <v>2320500</v>
      </c>
      <c r="J26" s="36"/>
      <c r="K26" s="36">
        <f t="shared" ref="K26" si="17">K23*K22</f>
        <v>2554500</v>
      </c>
      <c r="L26" s="36"/>
      <c r="M26" s="36">
        <f t="shared" ref="M26" si="18">M23*M22</f>
        <v>2769000</v>
      </c>
      <c r="N26" s="36"/>
      <c r="O26" s="36">
        <f t="shared" ref="O26" si="19">O23*O22</f>
        <v>3003000</v>
      </c>
      <c r="P26" s="36"/>
      <c r="Q26" s="11">
        <f>SUM(E26:P26)</f>
        <v>14986200</v>
      </c>
      <c r="R26" s="16"/>
      <c r="S26" s="7"/>
    </row>
    <row r="27" spans="1:19" ht="15.6" x14ac:dyDescent="0.3">
      <c r="A27" s="32"/>
      <c r="B27" s="32"/>
      <c r="C27" s="8" t="s">
        <v>27</v>
      </c>
      <c r="D27" s="8" t="s">
        <v>17</v>
      </c>
      <c r="E27" s="36">
        <f>E24*E22</f>
        <v>775200</v>
      </c>
      <c r="F27" s="36"/>
      <c r="G27" s="36">
        <f t="shared" ref="G27" si="20">G24*G22</f>
        <v>741000</v>
      </c>
      <c r="H27" s="36"/>
      <c r="I27" s="36">
        <f t="shared" ref="I27" si="21">I24*I22</f>
        <v>741000</v>
      </c>
      <c r="J27" s="36"/>
      <c r="K27" s="36">
        <f t="shared" ref="K27" si="22">K24*K22</f>
        <v>741000</v>
      </c>
      <c r="L27" s="36"/>
      <c r="M27" s="36">
        <f t="shared" ref="M27" si="23">M24*M22</f>
        <v>741000</v>
      </c>
      <c r="N27" s="36"/>
      <c r="O27" s="36">
        <f t="shared" ref="O27" si="24">O24*O22</f>
        <v>741000</v>
      </c>
      <c r="P27" s="36"/>
      <c r="Q27" s="11">
        <f t="shared" ref="Q27" si="25">SUM(E27:P27)</f>
        <v>4480200</v>
      </c>
      <c r="R27" s="17"/>
      <c r="S27" s="7"/>
    </row>
    <row r="28" spans="1:19" ht="46.8" x14ac:dyDescent="0.3">
      <c r="A28" s="32">
        <v>8</v>
      </c>
      <c r="B28" s="28" t="s">
        <v>34</v>
      </c>
      <c r="C28" s="8" t="s">
        <v>33</v>
      </c>
      <c r="D28" s="8" t="s">
        <v>17</v>
      </c>
      <c r="E28" s="36">
        <f>E29+E30</f>
        <v>2774400</v>
      </c>
      <c r="F28" s="36"/>
      <c r="G28" s="36">
        <f t="shared" ref="G28" si="26">G29+G30</f>
        <v>3081000</v>
      </c>
      <c r="H28" s="36"/>
      <c r="I28" s="36">
        <f t="shared" ref="I28" si="27">I29+I30</f>
        <v>3061500</v>
      </c>
      <c r="J28" s="36"/>
      <c r="K28" s="36">
        <f t="shared" ref="K28" si="28">K29+K30</f>
        <v>3295500</v>
      </c>
      <c r="L28" s="36"/>
      <c r="M28" s="36">
        <f t="shared" ref="M28" si="29">M29+M30</f>
        <v>3510000</v>
      </c>
      <c r="N28" s="36"/>
      <c r="O28" s="36">
        <f t="shared" ref="O28" si="30">O29+O30</f>
        <v>3744000</v>
      </c>
      <c r="P28" s="36"/>
      <c r="Q28" s="14">
        <f>SUM(E28:P28)</f>
        <v>19466400</v>
      </c>
      <c r="R28" s="18"/>
      <c r="S28" s="19"/>
    </row>
    <row r="29" spans="1:19" ht="15.6" x14ac:dyDescent="0.3">
      <c r="A29" s="32"/>
      <c r="B29" s="28"/>
      <c r="C29" s="8" t="s">
        <v>20</v>
      </c>
      <c r="D29" s="8" t="s">
        <v>17</v>
      </c>
      <c r="E29" s="36">
        <f>E26</f>
        <v>1999200</v>
      </c>
      <c r="F29" s="36"/>
      <c r="G29" s="36">
        <f t="shared" ref="G29:G30" si="31">G26</f>
        <v>2340000</v>
      </c>
      <c r="H29" s="36"/>
      <c r="I29" s="36">
        <f t="shared" ref="I29:I30" si="32">I26</f>
        <v>2320500</v>
      </c>
      <c r="J29" s="36"/>
      <c r="K29" s="36">
        <f t="shared" ref="K29:K30" si="33">K26</f>
        <v>2554500</v>
      </c>
      <c r="L29" s="36"/>
      <c r="M29" s="36">
        <f t="shared" ref="M29:M30" si="34">M26</f>
        <v>2769000</v>
      </c>
      <c r="N29" s="36"/>
      <c r="O29" s="36">
        <f t="shared" ref="O29:O30" si="35">O26</f>
        <v>3003000</v>
      </c>
      <c r="P29" s="36"/>
      <c r="Q29" s="14">
        <f t="shared" ref="Q29:Q30" si="36">SUM(E29:P29)</f>
        <v>14986200</v>
      </c>
      <c r="R29" s="18"/>
      <c r="S29" s="19"/>
    </row>
    <row r="30" spans="1:19" ht="15.6" x14ac:dyDescent="0.3">
      <c r="A30" s="32"/>
      <c r="B30" s="28"/>
      <c r="C30" s="8" t="s">
        <v>27</v>
      </c>
      <c r="D30" s="8" t="s">
        <v>17</v>
      </c>
      <c r="E30" s="36">
        <f>E27</f>
        <v>775200</v>
      </c>
      <c r="F30" s="36"/>
      <c r="G30" s="36">
        <f t="shared" si="31"/>
        <v>741000</v>
      </c>
      <c r="H30" s="36"/>
      <c r="I30" s="36">
        <f t="shared" si="32"/>
        <v>741000</v>
      </c>
      <c r="J30" s="36"/>
      <c r="K30" s="36">
        <f t="shared" si="33"/>
        <v>741000</v>
      </c>
      <c r="L30" s="36"/>
      <c r="M30" s="36">
        <f t="shared" si="34"/>
        <v>741000</v>
      </c>
      <c r="N30" s="36"/>
      <c r="O30" s="36">
        <f t="shared" si="35"/>
        <v>741000</v>
      </c>
      <c r="P30" s="36"/>
      <c r="Q30" s="14">
        <f t="shared" si="36"/>
        <v>4480200</v>
      </c>
      <c r="R30" s="18"/>
      <c r="S30" s="19"/>
    </row>
    <row r="31" spans="1:19" ht="15.75" customHeight="1" x14ac:dyDescent="0.3">
      <c r="A31" s="32">
        <v>9</v>
      </c>
      <c r="B31" s="43" t="s">
        <v>35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5"/>
    </row>
    <row r="32" spans="1:19" ht="87" customHeight="1" x14ac:dyDescent="0.3">
      <c r="A32" s="32"/>
      <c r="B32" s="32" t="s">
        <v>36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5"/>
    </row>
    <row r="33" spans="1:19" ht="78" x14ac:dyDescent="0.3">
      <c r="A33" s="32">
        <v>10</v>
      </c>
      <c r="B33" s="9" t="s">
        <v>11</v>
      </c>
      <c r="C33" s="8" t="s">
        <v>12</v>
      </c>
      <c r="D33" s="8" t="s">
        <v>13</v>
      </c>
      <c r="E33" s="34">
        <v>4</v>
      </c>
      <c r="F33" s="34"/>
      <c r="G33" s="34">
        <v>8</v>
      </c>
      <c r="H33" s="34"/>
      <c r="I33" s="34">
        <v>18</v>
      </c>
      <c r="J33" s="34"/>
      <c r="K33" s="34">
        <v>18</v>
      </c>
      <c r="L33" s="34"/>
      <c r="M33" s="34">
        <v>16</v>
      </c>
      <c r="N33" s="34"/>
      <c r="O33" s="34">
        <v>16</v>
      </c>
      <c r="P33" s="34"/>
      <c r="Q33" s="20">
        <f>SUM(E33:P33)</f>
        <v>80</v>
      </c>
      <c r="R33" s="9" t="s">
        <v>37</v>
      </c>
    </row>
    <row r="34" spans="1:19" ht="51" customHeight="1" x14ac:dyDescent="0.3">
      <c r="A34" s="32"/>
      <c r="B34" s="35" t="s">
        <v>38</v>
      </c>
      <c r="C34" s="8" t="s">
        <v>16</v>
      </c>
      <c r="D34" s="8" t="s">
        <v>17</v>
      </c>
      <c r="E34" s="36">
        <v>22750</v>
      </c>
      <c r="F34" s="36"/>
      <c r="G34" s="36">
        <v>24000</v>
      </c>
      <c r="H34" s="36"/>
      <c r="I34" s="36">
        <v>23700</v>
      </c>
      <c r="J34" s="36"/>
      <c r="K34" s="36">
        <v>26000</v>
      </c>
      <c r="L34" s="36"/>
      <c r="M34" s="36">
        <v>28300</v>
      </c>
      <c r="N34" s="36"/>
      <c r="O34" s="36">
        <v>30600</v>
      </c>
      <c r="P34" s="36"/>
      <c r="Q34" s="10" t="s">
        <v>18</v>
      </c>
      <c r="R34" s="15" t="s">
        <v>32</v>
      </c>
    </row>
    <row r="35" spans="1:19" ht="45" customHeight="1" x14ac:dyDescent="0.3">
      <c r="A35" s="32"/>
      <c r="B35" s="35"/>
      <c r="C35" s="8" t="s">
        <v>31</v>
      </c>
      <c r="D35" s="8" t="s">
        <v>17</v>
      </c>
      <c r="E35" s="34">
        <v>0</v>
      </c>
      <c r="F35" s="34"/>
      <c r="G35" s="34">
        <v>0</v>
      </c>
      <c r="H35" s="34"/>
      <c r="I35" s="34">
        <v>0</v>
      </c>
      <c r="J35" s="34"/>
      <c r="K35" s="34">
        <v>0</v>
      </c>
      <c r="L35" s="34"/>
      <c r="M35" s="34">
        <v>0</v>
      </c>
      <c r="N35" s="34"/>
      <c r="O35" s="34">
        <v>0</v>
      </c>
      <c r="P35" s="34"/>
      <c r="Q35" s="10" t="s">
        <v>39</v>
      </c>
      <c r="R35" s="21"/>
    </row>
    <row r="36" spans="1:19" ht="46.8" x14ac:dyDescent="0.3">
      <c r="A36" s="32"/>
      <c r="B36" s="35"/>
      <c r="C36" s="8" t="s">
        <v>33</v>
      </c>
      <c r="D36" s="8" t="s">
        <v>17</v>
      </c>
      <c r="E36" s="36">
        <f>E37+E38</f>
        <v>91000</v>
      </c>
      <c r="F36" s="36"/>
      <c r="G36" s="36">
        <f t="shared" ref="G36" si="37">G37+G38</f>
        <v>192000</v>
      </c>
      <c r="H36" s="36"/>
      <c r="I36" s="36">
        <f t="shared" ref="I36" si="38">I37+I38</f>
        <v>426600</v>
      </c>
      <c r="J36" s="36"/>
      <c r="K36" s="36">
        <f t="shared" ref="K36" si="39">K37+K38</f>
        <v>468000</v>
      </c>
      <c r="L36" s="36"/>
      <c r="M36" s="36">
        <f t="shared" ref="M36" si="40">M37+M38</f>
        <v>452800</v>
      </c>
      <c r="N36" s="36"/>
      <c r="O36" s="36">
        <f t="shared" ref="O36" si="41">O37+O38</f>
        <v>489600</v>
      </c>
      <c r="P36" s="36"/>
      <c r="Q36" s="11">
        <f>Q37+Q38</f>
        <v>2120000</v>
      </c>
      <c r="R36" s="21"/>
    </row>
    <row r="37" spans="1:19" ht="15.6" x14ac:dyDescent="0.3">
      <c r="A37" s="32"/>
      <c r="B37" s="22"/>
      <c r="C37" s="8" t="s">
        <v>20</v>
      </c>
      <c r="D37" s="8" t="s">
        <v>17</v>
      </c>
      <c r="E37" s="36">
        <f>E34*E33</f>
        <v>91000</v>
      </c>
      <c r="F37" s="36"/>
      <c r="G37" s="36">
        <f t="shared" ref="G37" si="42">G34*G33</f>
        <v>192000</v>
      </c>
      <c r="H37" s="36"/>
      <c r="I37" s="36">
        <f t="shared" ref="I37" si="43">I34*I33</f>
        <v>426600</v>
      </c>
      <c r="J37" s="36"/>
      <c r="K37" s="36">
        <f t="shared" ref="K37" si="44">K34*K33</f>
        <v>468000</v>
      </c>
      <c r="L37" s="36"/>
      <c r="M37" s="36">
        <f t="shared" ref="M37" si="45">M34*M33</f>
        <v>452800</v>
      </c>
      <c r="N37" s="36"/>
      <c r="O37" s="36">
        <f t="shared" ref="O37" si="46">O34*O33</f>
        <v>489600</v>
      </c>
      <c r="P37" s="36"/>
      <c r="Q37" s="11">
        <f>SUM(E37:P37)</f>
        <v>2120000</v>
      </c>
      <c r="R37" s="21"/>
    </row>
    <row r="38" spans="1:19" ht="15.6" x14ac:dyDescent="0.3">
      <c r="A38" s="32"/>
      <c r="B38" s="23"/>
      <c r="C38" s="8" t="s">
        <v>27</v>
      </c>
      <c r="D38" s="8" t="s">
        <v>17</v>
      </c>
      <c r="E38" s="34">
        <v>0</v>
      </c>
      <c r="F38" s="34"/>
      <c r="G38" s="34">
        <v>0</v>
      </c>
      <c r="H38" s="34"/>
      <c r="I38" s="34">
        <v>0</v>
      </c>
      <c r="J38" s="34"/>
      <c r="K38" s="34">
        <v>0</v>
      </c>
      <c r="L38" s="34"/>
      <c r="M38" s="34">
        <v>0</v>
      </c>
      <c r="N38" s="34"/>
      <c r="O38" s="34">
        <v>0</v>
      </c>
      <c r="P38" s="34"/>
      <c r="Q38" s="20">
        <f>SUM(E38:P38)</f>
        <v>0</v>
      </c>
      <c r="R38" s="13"/>
    </row>
    <row r="39" spans="1:19" ht="78" x14ac:dyDescent="0.3">
      <c r="A39" s="32">
        <v>11</v>
      </c>
      <c r="B39" s="9" t="s">
        <v>11</v>
      </c>
      <c r="C39" s="8" t="s">
        <v>12</v>
      </c>
      <c r="D39" s="8" t="s">
        <v>13</v>
      </c>
      <c r="E39" s="34">
        <v>20</v>
      </c>
      <c r="F39" s="34"/>
      <c r="G39" s="34">
        <v>20</v>
      </c>
      <c r="H39" s="34"/>
      <c r="I39" s="34">
        <v>20</v>
      </c>
      <c r="J39" s="34"/>
      <c r="K39" s="34">
        <v>20</v>
      </c>
      <c r="L39" s="34"/>
      <c r="M39" s="34">
        <v>20</v>
      </c>
      <c r="N39" s="34"/>
      <c r="O39" s="34">
        <v>20</v>
      </c>
      <c r="P39" s="34"/>
      <c r="Q39" s="20">
        <f>SUM(E39:P39)</f>
        <v>120</v>
      </c>
      <c r="R39" s="9" t="s">
        <v>37</v>
      </c>
    </row>
    <row r="40" spans="1:19" ht="56.25" customHeight="1" x14ac:dyDescent="0.3">
      <c r="A40" s="32"/>
      <c r="B40" s="35" t="s">
        <v>40</v>
      </c>
      <c r="C40" s="8" t="s">
        <v>16</v>
      </c>
      <c r="D40" s="8" t="s">
        <v>17</v>
      </c>
      <c r="E40" s="44">
        <v>38032.75</v>
      </c>
      <c r="F40" s="44"/>
      <c r="G40" s="36">
        <v>47300</v>
      </c>
      <c r="H40" s="36"/>
      <c r="I40" s="36">
        <v>47300</v>
      </c>
      <c r="J40" s="36"/>
      <c r="K40" s="36">
        <v>51900</v>
      </c>
      <c r="L40" s="36"/>
      <c r="M40" s="36">
        <v>56400</v>
      </c>
      <c r="N40" s="36"/>
      <c r="O40" s="36">
        <v>61000</v>
      </c>
      <c r="P40" s="36"/>
      <c r="Q40" s="10" t="s">
        <v>18</v>
      </c>
      <c r="R40" s="15" t="s">
        <v>32</v>
      </c>
    </row>
    <row r="41" spans="1:19" ht="46.8" x14ac:dyDescent="0.3">
      <c r="A41" s="32"/>
      <c r="B41" s="35"/>
      <c r="C41" s="8" t="s">
        <v>31</v>
      </c>
      <c r="D41" s="8" t="s">
        <v>17</v>
      </c>
      <c r="E41" s="36">
        <v>7600</v>
      </c>
      <c r="F41" s="36"/>
      <c r="G41" s="36">
        <v>7600</v>
      </c>
      <c r="H41" s="36"/>
      <c r="I41" s="36">
        <v>7600</v>
      </c>
      <c r="J41" s="36"/>
      <c r="K41" s="36">
        <v>7600</v>
      </c>
      <c r="L41" s="36"/>
      <c r="M41" s="36">
        <v>7600</v>
      </c>
      <c r="N41" s="36"/>
      <c r="O41" s="36">
        <v>7600</v>
      </c>
      <c r="P41" s="36"/>
      <c r="Q41" s="10"/>
      <c r="R41" s="22"/>
    </row>
    <row r="42" spans="1:19" ht="46.8" x14ac:dyDescent="0.3">
      <c r="A42" s="32"/>
      <c r="B42" s="35"/>
      <c r="C42" s="8" t="s">
        <v>33</v>
      </c>
      <c r="D42" s="8" t="s">
        <v>17</v>
      </c>
      <c r="E42" s="36">
        <f>E43+E44</f>
        <v>912655</v>
      </c>
      <c r="F42" s="36"/>
      <c r="G42" s="36">
        <f t="shared" ref="G42" si="47">G43+G44</f>
        <v>1098000</v>
      </c>
      <c r="H42" s="36"/>
      <c r="I42" s="36">
        <f t="shared" ref="I42" si="48">I43+I44</f>
        <v>1098000</v>
      </c>
      <c r="J42" s="36"/>
      <c r="K42" s="36">
        <f t="shared" ref="K42" si="49">K43+K44</f>
        <v>1190000</v>
      </c>
      <c r="L42" s="36"/>
      <c r="M42" s="36">
        <f t="shared" ref="M42" si="50">M43+M44</f>
        <v>1280000</v>
      </c>
      <c r="N42" s="36"/>
      <c r="O42" s="36">
        <f t="shared" ref="O42" si="51">O43+O44</f>
        <v>1372000</v>
      </c>
      <c r="P42" s="36"/>
      <c r="Q42" s="11">
        <f>SUM(E42:P42)</f>
        <v>6950655</v>
      </c>
      <c r="R42" s="22"/>
      <c r="S42" s="24"/>
    </row>
    <row r="43" spans="1:19" ht="15.6" x14ac:dyDescent="0.3">
      <c r="A43" s="32"/>
      <c r="B43" s="35"/>
      <c r="C43" s="8" t="s">
        <v>20</v>
      </c>
      <c r="D43" s="8" t="s">
        <v>17</v>
      </c>
      <c r="E43" s="36">
        <f>E40*E39</f>
        <v>760655</v>
      </c>
      <c r="F43" s="36"/>
      <c r="G43" s="36">
        <f t="shared" ref="G43" si="52">G40*G39</f>
        <v>946000</v>
      </c>
      <c r="H43" s="36"/>
      <c r="I43" s="36">
        <f t="shared" ref="I43" si="53">I40*I39</f>
        <v>946000</v>
      </c>
      <c r="J43" s="36"/>
      <c r="K43" s="36">
        <f t="shared" ref="K43" si="54">K40*K39</f>
        <v>1038000</v>
      </c>
      <c r="L43" s="36"/>
      <c r="M43" s="36">
        <f t="shared" ref="M43" si="55">M40*M39</f>
        <v>1128000</v>
      </c>
      <c r="N43" s="36"/>
      <c r="O43" s="36">
        <f t="shared" ref="O43" si="56">O40*O39</f>
        <v>1220000</v>
      </c>
      <c r="P43" s="36"/>
      <c r="Q43" s="11">
        <f t="shared" ref="Q43:Q44" si="57">SUM(E43:P43)</f>
        <v>6038655</v>
      </c>
      <c r="R43" s="22"/>
      <c r="S43" s="24"/>
    </row>
    <row r="44" spans="1:19" ht="15.6" x14ac:dyDescent="0.3">
      <c r="A44" s="32"/>
      <c r="B44" s="23"/>
      <c r="C44" s="8" t="s">
        <v>27</v>
      </c>
      <c r="D44" s="8" t="s">
        <v>17</v>
      </c>
      <c r="E44" s="36">
        <f>E41*E39</f>
        <v>152000</v>
      </c>
      <c r="F44" s="36"/>
      <c r="G44" s="36">
        <f t="shared" ref="G44" si="58">G41*G39</f>
        <v>152000</v>
      </c>
      <c r="H44" s="36"/>
      <c r="I44" s="36">
        <f t="shared" ref="I44" si="59">I41*I39</f>
        <v>152000</v>
      </c>
      <c r="J44" s="36"/>
      <c r="K44" s="36">
        <f t="shared" ref="K44" si="60">K41*K39</f>
        <v>152000</v>
      </c>
      <c r="L44" s="36"/>
      <c r="M44" s="36">
        <f t="shared" ref="M44" si="61">M41*M39</f>
        <v>152000</v>
      </c>
      <c r="N44" s="36"/>
      <c r="O44" s="36">
        <f t="shared" ref="O44" si="62">O41*O39</f>
        <v>152000</v>
      </c>
      <c r="P44" s="36"/>
      <c r="Q44" s="11">
        <f t="shared" si="57"/>
        <v>912000</v>
      </c>
      <c r="R44" s="23"/>
    </row>
    <row r="45" spans="1:19" ht="37.5" customHeight="1" x14ac:dyDescent="0.3">
      <c r="A45" s="32">
        <v>12</v>
      </c>
      <c r="B45" s="9" t="s">
        <v>41</v>
      </c>
      <c r="C45" s="8" t="s">
        <v>12</v>
      </c>
      <c r="D45" s="8" t="s">
        <v>42</v>
      </c>
      <c r="E45" s="34">
        <v>2</v>
      </c>
      <c r="F45" s="34"/>
      <c r="G45" s="34">
        <v>2</v>
      </c>
      <c r="H45" s="34"/>
      <c r="I45" s="34">
        <v>2</v>
      </c>
      <c r="J45" s="34"/>
      <c r="K45" s="34">
        <v>2</v>
      </c>
      <c r="L45" s="34"/>
      <c r="M45" s="34">
        <v>2</v>
      </c>
      <c r="N45" s="34"/>
      <c r="O45" s="34">
        <v>2</v>
      </c>
      <c r="P45" s="34"/>
      <c r="Q45" s="20">
        <f>SUM(E45:P45)</f>
        <v>12</v>
      </c>
      <c r="R45" s="42" t="s">
        <v>43</v>
      </c>
    </row>
    <row r="46" spans="1:19" ht="46.5" customHeight="1" x14ac:dyDescent="0.3">
      <c r="A46" s="32"/>
      <c r="B46" s="35" t="s">
        <v>44</v>
      </c>
      <c r="C46" s="8" t="s">
        <v>16</v>
      </c>
      <c r="D46" s="8" t="s">
        <v>17</v>
      </c>
      <c r="E46" s="36">
        <v>8400</v>
      </c>
      <c r="F46" s="36"/>
      <c r="G46" s="36">
        <v>4000</v>
      </c>
      <c r="H46" s="36"/>
      <c r="I46" s="36">
        <v>4000</v>
      </c>
      <c r="J46" s="36"/>
      <c r="K46" s="36">
        <v>4000</v>
      </c>
      <c r="L46" s="36"/>
      <c r="M46" s="36">
        <v>4000</v>
      </c>
      <c r="N46" s="36"/>
      <c r="O46" s="36">
        <v>4000</v>
      </c>
      <c r="P46" s="36"/>
      <c r="Q46" s="20" t="s">
        <v>18</v>
      </c>
      <c r="R46" s="35"/>
    </row>
    <row r="47" spans="1:19" ht="46.8" x14ac:dyDescent="0.3">
      <c r="A47" s="32"/>
      <c r="B47" s="35"/>
      <c r="C47" s="8" t="s">
        <v>33</v>
      </c>
      <c r="D47" s="8" t="s">
        <v>17</v>
      </c>
      <c r="E47" s="36">
        <f>E48</f>
        <v>16800</v>
      </c>
      <c r="F47" s="36"/>
      <c r="G47" s="36">
        <f t="shared" ref="G47" si="63">G48</f>
        <v>8000</v>
      </c>
      <c r="H47" s="36"/>
      <c r="I47" s="36">
        <f t="shared" ref="I47" si="64">I48</f>
        <v>8000</v>
      </c>
      <c r="J47" s="36"/>
      <c r="K47" s="36">
        <f t="shared" ref="K47" si="65">K48</f>
        <v>8000</v>
      </c>
      <c r="L47" s="36"/>
      <c r="M47" s="36">
        <f t="shared" ref="M47" si="66">M48</f>
        <v>8000</v>
      </c>
      <c r="N47" s="36"/>
      <c r="O47" s="36">
        <f t="shared" ref="O47" si="67">O48</f>
        <v>8000</v>
      </c>
      <c r="P47" s="36"/>
      <c r="Q47" s="11">
        <f>SUM(E47:P47)</f>
        <v>56800</v>
      </c>
      <c r="R47" s="35"/>
    </row>
    <row r="48" spans="1:19" ht="15.6" x14ac:dyDescent="0.3">
      <c r="A48" s="32"/>
      <c r="B48" s="25"/>
      <c r="C48" s="8" t="s">
        <v>20</v>
      </c>
      <c r="D48" s="8" t="s">
        <v>17</v>
      </c>
      <c r="E48" s="36">
        <f>E46*E45</f>
        <v>16800</v>
      </c>
      <c r="F48" s="36"/>
      <c r="G48" s="36">
        <f t="shared" ref="G48" si="68">G46*G45</f>
        <v>8000</v>
      </c>
      <c r="H48" s="36"/>
      <c r="I48" s="36">
        <f t="shared" ref="I48" si="69">I46*I45</f>
        <v>8000</v>
      </c>
      <c r="J48" s="36"/>
      <c r="K48" s="36">
        <f t="shared" ref="K48" si="70">K46*K45</f>
        <v>8000</v>
      </c>
      <c r="L48" s="36"/>
      <c r="M48" s="36">
        <f t="shared" ref="M48" si="71">M46*M45</f>
        <v>8000</v>
      </c>
      <c r="N48" s="36"/>
      <c r="O48" s="36">
        <f t="shared" ref="O48" si="72">O46*O45</f>
        <v>8000</v>
      </c>
      <c r="P48" s="36"/>
      <c r="Q48" s="11">
        <f>SUM(E48:P48)</f>
        <v>56800</v>
      </c>
      <c r="R48" s="38"/>
    </row>
    <row r="49" spans="1:19" ht="63" customHeight="1" x14ac:dyDescent="0.3">
      <c r="A49" s="32">
        <v>13</v>
      </c>
      <c r="B49" s="9" t="s">
        <v>41</v>
      </c>
      <c r="C49" s="8" t="s">
        <v>12</v>
      </c>
      <c r="D49" s="8" t="s">
        <v>42</v>
      </c>
      <c r="E49" s="34">
        <v>2</v>
      </c>
      <c r="F49" s="34"/>
      <c r="G49" s="34">
        <v>2</v>
      </c>
      <c r="H49" s="34"/>
      <c r="I49" s="34">
        <v>2</v>
      </c>
      <c r="J49" s="34"/>
      <c r="K49" s="34">
        <v>2</v>
      </c>
      <c r="L49" s="34"/>
      <c r="M49" s="34">
        <v>2</v>
      </c>
      <c r="N49" s="34"/>
      <c r="O49" s="34">
        <v>2</v>
      </c>
      <c r="P49" s="34"/>
      <c r="Q49" s="11">
        <f>SUM(E49:P49)</f>
        <v>12</v>
      </c>
      <c r="R49" s="42" t="s">
        <v>45</v>
      </c>
    </row>
    <row r="50" spans="1:19" ht="51.75" customHeight="1" x14ac:dyDescent="0.3">
      <c r="A50" s="32"/>
      <c r="B50" s="35" t="s">
        <v>46</v>
      </c>
      <c r="C50" s="8" t="s">
        <v>16</v>
      </c>
      <c r="D50" s="8" t="s">
        <v>17</v>
      </c>
      <c r="E50" s="36">
        <v>17585</v>
      </c>
      <c r="F50" s="36"/>
      <c r="G50" s="36">
        <v>7000</v>
      </c>
      <c r="H50" s="36"/>
      <c r="I50" s="36">
        <v>8000</v>
      </c>
      <c r="J50" s="36"/>
      <c r="K50" s="36">
        <v>9000</v>
      </c>
      <c r="L50" s="36"/>
      <c r="M50" s="36">
        <v>10000</v>
      </c>
      <c r="N50" s="36"/>
      <c r="O50" s="36">
        <v>11000</v>
      </c>
      <c r="P50" s="36"/>
      <c r="Q50" s="20" t="s">
        <v>18</v>
      </c>
      <c r="R50" s="35"/>
    </row>
    <row r="51" spans="1:19" ht="46.8" x14ac:dyDescent="0.3">
      <c r="A51" s="32"/>
      <c r="B51" s="35"/>
      <c r="C51" s="8" t="s">
        <v>33</v>
      </c>
      <c r="D51" s="8" t="s">
        <v>17</v>
      </c>
      <c r="E51" s="36">
        <f t="shared" ref="E51:G51" si="73">E52</f>
        <v>35170</v>
      </c>
      <c r="F51" s="36"/>
      <c r="G51" s="36">
        <f t="shared" si="73"/>
        <v>14000</v>
      </c>
      <c r="H51" s="36"/>
      <c r="I51" s="36">
        <f t="shared" ref="I51" si="74">I52</f>
        <v>16000</v>
      </c>
      <c r="J51" s="36"/>
      <c r="K51" s="36">
        <f t="shared" ref="K51" si="75">K52</f>
        <v>18000</v>
      </c>
      <c r="L51" s="36"/>
      <c r="M51" s="36">
        <f t="shared" ref="M51" si="76">M52</f>
        <v>20000</v>
      </c>
      <c r="N51" s="36"/>
      <c r="O51" s="36">
        <f t="shared" ref="O51" si="77">O52</f>
        <v>22000</v>
      </c>
      <c r="P51" s="36"/>
      <c r="Q51" s="11">
        <f t="shared" ref="Q51:Q56" si="78">SUM(E51:P51)</f>
        <v>125170</v>
      </c>
      <c r="R51" s="35"/>
    </row>
    <row r="52" spans="1:19" ht="15.6" x14ac:dyDescent="0.3">
      <c r="A52" s="32"/>
      <c r="B52" s="25"/>
      <c r="C52" s="26" t="s">
        <v>47</v>
      </c>
      <c r="D52" s="8" t="s">
        <v>17</v>
      </c>
      <c r="E52" s="36">
        <f>E49*E50</f>
        <v>35170</v>
      </c>
      <c r="F52" s="36"/>
      <c r="G52" s="36">
        <f t="shared" ref="G52" si="79">G49*G50</f>
        <v>14000</v>
      </c>
      <c r="H52" s="36"/>
      <c r="I52" s="36">
        <f t="shared" ref="I52" si="80">I49*I50</f>
        <v>16000</v>
      </c>
      <c r="J52" s="36"/>
      <c r="K52" s="36">
        <f t="shared" ref="K52" si="81">K49*K50</f>
        <v>18000</v>
      </c>
      <c r="L52" s="36"/>
      <c r="M52" s="36">
        <f t="shared" ref="M52" si="82">M49*M50</f>
        <v>20000</v>
      </c>
      <c r="N52" s="36"/>
      <c r="O52" s="36">
        <f t="shared" ref="O52" si="83">O49*O50</f>
        <v>22000</v>
      </c>
      <c r="P52" s="36"/>
      <c r="Q52" s="11">
        <f t="shared" si="78"/>
        <v>125170</v>
      </c>
      <c r="R52" s="38"/>
    </row>
    <row r="53" spans="1:19" ht="46.8" x14ac:dyDescent="0.3">
      <c r="A53" s="32">
        <v>14</v>
      </c>
      <c r="B53" s="28" t="s">
        <v>48</v>
      </c>
      <c r="C53" s="8" t="s">
        <v>33</v>
      </c>
      <c r="D53" s="8" t="s">
        <v>17</v>
      </c>
      <c r="E53" s="36">
        <f>E54+E55</f>
        <v>1055625</v>
      </c>
      <c r="F53" s="36"/>
      <c r="G53" s="36">
        <f t="shared" ref="G53" si="84">G54+G55</f>
        <v>1312000</v>
      </c>
      <c r="H53" s="36"/>
      <c r="I53" s="36">
        <f t="shared" ref="I53" si="85">I54+I55</f>
        <v>1548600</v>
      </c>
      <c r="J53" s="36"/>
      <c r="K53" s="36">
        <f t="shared" ref="K53" si="86">K54+K55</f>
        <v>1684000</v>
      </c>
      <c r="L53" s="36"/>
      <c r="M53" s="36">
        <f t="shared" ref="M53" si="87">M54+M55</f>
        <v>1760800</v>
      </c>
      <c r="N53" s="36"/>
      <c r="O53" s="36">
        <f>O54+O55</f>
        <v>1891600</v>
      </c>
      <c r="P53" s="36"/>
      <c r="Q53" s="14">
        <f t="shared" si="78"/>
        <v>9252625</v>
      </c>
      <c r="R53" s="32"/>
      <c r="S53" s="12"/>
    </row>
    <row r="54" spans="1:19" ht="15.6" x14ac:dyDescent="0.3">
      <c r="A54" s="32"/>
      <c r="B54" s="28"/>
      <c r="C54" s="8" t="s">
        <v>20</v>
      </c>
      <c r="D54" s="8" t="s">
        <v>17</v>
      </c>
      <c r="E54" s="36">
        <f>E52+E48+E43+E37</f>
        <v>903625</v>
      </c>
      <c r="F54" s="36"/>
      <c r="G54" s="36">
        <f t="shared" ref="G54" si="88">G52+G48+G43+G37</f>
        <v>1160000</v>
      </c>
      <c r="H54" s="36"/>
      <c r="I54" s="36">
        <f t="shared" ref="I54" si="89">I52+I48+I43+I37</f>
        <v>1396600</v>
      </c>
      <c r="J54" s="36"/>
      <c r="K54" s="36">
        <f t="shared" ref="K54" si="90">K52+K48+K43+K37</f>
        <v>1532000</v>
      </c>
      <c r="L54" s="36"/>
      <c r="M54" s="36">
        <f t="shared" ref="M54" si="91">M52+M48+M43+M37</f>
        <v>1608800</v>
      </c>
      <c r="N54" s="36"/>
      <c r="O54" s="36">
        <f t="shared" ref="O54" si="92">O52+O48+O43+O37</f>
        <v>1739600</v>
      </c>
      <c r="P54" s="36"/>
      <c r="Q54" s="14">
        <f t="shared" si="78"/>
        <v>8340625</v>
      </c>
      <c r="R54" s="32"/>
    </row>
    <row r="55" spans="1:19" ht="15.6" x14ac:dyDescent="0.3">
      <c r="A55" s="32"/>
      <c r="B55" s="28"/>
      <c r="C55" s="8" t="s">
        <v>27</v>
      </c>
      <c r="D55" s="8" t="s">
        <v>17</v>
      </c>
      <c r="E55" s="36">
        <f>E44</f>
        <v>152000</v>
      </c>
      <c r="F55" s="36"/>
      <c r="G55" s="36">
        <f t="shared" ref="G55" si="93">G44</f>
        <v>152000</v>
      </c>
      <c r="H55" s="36"/>
      <c r="I55" s="36">
        <f t="shared" ref="I55" si="94">I44</f>
        <v>152000</v>
      </c>
      <c r="J55" s="36"/>
      <c r="K55" s="36">
        <f t="shared" ref="K55" si="95">K44</f>
        <v>152000</v>
      </c>
      <c r="L55" s="36"/>
      <c r="M55" s="36">
        <f t="shared" ref="M55" si="96">M44</f>
        <v>152000</v>
      </c>
      <c r="N55" s="36"/>
      <c r="O55" s="36">
        <f t="shared" ref="O55" si="97">O44</f>
        <v>152000</v>
      </c>
      <c r="P55" s="36"/>
      <c r="Q55" s="14">
        <f t="shared" si="78"/>
        <v>912000</v>
      </c>
      <c r="R55" s="32"/>
    </row>
    <row r="56" spans="1:19" ht="46.8" x14ac:dyDescent="0.3">
      <c r="A56" s="32">
        <v>15</v>
      </c>
      <c r="B56" s="28" t="s">
        <v>49</v>
      </c>
      <c r="C56" s="8" t="s">
        <v>33</v>
      </c>
      <c r="D56" s="8" t="s">
        <v>17</v>
      </c>
      <c r="E56" s="45">
        <f>E57+E58</f>
        <v>3907375</v>
      </c>
      <c r="F56" s="45"/>
      <c r="G56" s="45">
        <f t="shared" ref="G56" si="98">G57+G58</f>
        <v>4563000</v>
      </c>
      <c r="H56" s="45"/>
      <c r="I56" s="45">
        <f t="shared" ref="I56" si="99">I57+I58</f>
        <v>6788675</v>
      </c>
      <c r="J56" s="45"/>
      <c r="K56" s="45">
        <f t="shared" ref="K56" si="100">K57+K58</f>
        <v>7774006</v>
      </c>
      <c r="L56" s="45"/>
      <c r="M56" s="45">
        <f t="shared" ref="M56" si="101">M57+M58</f>
        <v>8397376</v>
      </c>
      <c r="N56" s="45"/>
      <c r="O56" s="45">
        <f t="shared" ref="O56" si="102">O57+O58</f>
        <v>8139550</v>
      </c>
      <c r="P56" s="45"/>
      <c r="Q56" s="14">
        <f t="shared" si="78"/>
        <v>39569982</v>
      </c>
      <c r="R56" s="32"/>
      <c r="S56" s="12"/>
    </row>
    <row r="57" spans="1:19" ht="15.6" x14ac:dyDescent="0.3">
      <c r="A57" s="32"/>
      <c r="B57" s="28"/>
      <c r="C57" s="8" t="s">
        <v>20</v>
      </c>
      <c r="D57" s="8" t="s">
        <v>17</v>
      </c>
      <c r="E57" s="45">
        <f>E19+E29+E54</f>
        <v>2980175</v>
      </c>
      <c r="F57" s="45"/>
      <c r="G57" s="45">
        <f t="shared" ref="G57:G58" si="103">G19+G29+G54</f>
        <v>3670000</v>
      </c>
      <c r="H57" s="45"/>
      <c r="I57" s="45">
        <f t="shared" ref="I57:I58" si="104">I19+I29+I54</f>
        <v>5895675</v>
      </c>
      <c r="J57" s="45"/>
      <c r="K57" s="45">
        <f t="shared" ref="K57:K58" si="105">K19+K29+K54</f>
        <v>6881006</v>
      </c>
      <c r="L57" s="45"/>
      <c r="M57" s="45">
        <f t="shared" ref="M57:M58" si="106">M19+M29+M54</f>
        <v>7504376</v>
      </c>
      <c r="N57" s="45"/>
      <c r="O57" s="45">
        <f t="shared" ref="O57:O58" si="107">O19+O29+O54</f>
        <v>7246550</v>
      </c>
      <c r="P57" s="45"/>
      <c r="Q57" s="14">
        <f>Q19+Q29+Q54</f>
        <v>34177782</v>
      </c>
      <c r="R57" s="32"/>
    </row>
    <row r="58" spans="1:19" ht="15.6" x14ac:dyDescent="0.3">
      <c r="A58" s="32"/>
      <c r="B58" s="28"/>
      <c r="C58" s="8" t="s">
        <v>27</v>
      </c>
      <c r="D58" s="8" t="s">
        <v>17</v>
      </c>
      <c r="E58" s="45">
        <f>E20+E30+E55</f>
        <v>927200</v>
      </c>
      <c r="F58" s="45"/>
      <c r="G58" s="45">
        <f t="shared" si="103"/>
        <v>893000</v>
      </c>
      <c r="H58" s="45"/>
      <c r="I58" s="45">
        <f t="shared" si="104"/>
        <v>893000</v>
      </c>
      <c r="J58" s="45"/>
      <c r="K58" s="45">
        <f t="shared" si="105"/>
        <v>893000</v>
      </c>
      <c r="L58" s="45"/>
      <c r="M58" s="45">
        <f t="shared" si="106"/>
        <v>893000</v>
      </c>
      <c r="N58" s="45"/>
      <c r="O58" s="45">
        <f t="shared" si="107"/>
        <v>893000</v>
      </c>
      <c r="P58" s="45"/>
      <c r="Q58" s="14">
        <f>Q20+Q30+Q55</f>
        <v>5392200</v>
      </c>
      <c r="R58" s="32"/>
    </row>
    <row r="59" spans="1:19" x14ac:dyDescent="0.3">
      <c r="O59" s="27"/>
      <c r="P59" s="27"/>
    </row>
    <row r="63" spans="1:19" x14ac:dyDescent="0.3">
      <c r="S63" s="12"/>
    </row>
  </sheetData>
  <mergeCells count="315">
    <mergeCell ref="A56:A58"/>
    <mergeCell ref="B56:B58"/>
    <mergeCell ref="E56:F56"/>
    <mergeCell ref="G56:H56"/>
    <mergeCell ref="I56:J56"/>
    <mergeCell ref="K56:L56"/>
    <mergeCell ref="M56:N56"/>
    <mergeCell ref="O56:P56"/>
    <mergeCell ref="A53:A55"/>
    <mergeCell ref="B53:B55"/>
    <mergeCell ref="E58:F58"/>
    <mergeCell ref="G58:H58"/>
    <mergeCell ref="I58:J58"/>
    <mergeCell ref="K58:L58"/>
    <mergeCell ref="M58:N58"/>
    <mergeCell ref="O58:P58"/>
    <mergeCell ref="E57:F57"/>
    <mergeCell ref="G57:H57"/>
    <mergeCell ref="I57:J57"/>
    <mergeCell ref="K57:L57"/>
    <mergeCell ref="M57:N57"/>
    <mergeCell ref="O57:P57"/>
    <mergeCell ref="O52:P52"/>
    <mergeCell ref="O49:P49"/>
    <mergeCell ref="R49:R52"/>
    <mergeCell ref="M53:N53"/>
    <mergeCell ref="O53:P53"/>
    <mergeCell ref="R53:R58"/>
    <mergeCell ref="E54:F54"/>
    <mergeCell ref="G54:H54"/>
    <mergeCell ref="I54:J54"/>
    <mergeCell ref="K54:L54"/>
    <mergeCell ref="M54:N54"/>
    <mergeCell ref="O54:P54"/>
    <mergeCell ref="E55:F55"/>
    <mergeCell ref="E53:F53"/>
    <mergeCell ref="G53:H53"/>
    <mergeCell ref="I53:J53"/>
    <mergeCell ref="K53:L53"/>
    <mergeCell ref="G55:H55"/>
    <mergeCell ref="I55:J55"/>
    <mergeCell ref="K55:L55"/>
    <mergeCell ref="M55:N55"/>
    <mergeCell ref="O55:P55"/>
    <mergeCell ref="A49:A52"/>
    <mergeCell ref="E49:F49"/>
    <mergeCell ref="G49:H49"/>
    <mergeCell ref="I49:J49"/>
    <mergeCell ref="K49:L49"/>
    <mergeCell ref="M49:N49"/>
    <mergeCell ref="G51:H51"/>
    <mergeCell ref="I51:J51"/>
    <mergeCell ref="K51:L51"/>
    <mergeCell ref="M51:N51"/>
    <mergeCell ref="E52:F52"/>
    <mergeCell ref="G52:H52"/>
    <mergeCell ref="I52:J52"/>
    <mergeCell ref="K52:L52"/>
    <mergeCell ref="M52:N52"/>
    <mergeCell ref="R45:R48"/>
    <mergeCell ref="B50:B51"/>
    <mergeCell ref="E50:F50"/>
    <mergeCell ref="G50:H50"/>
    <mergeCell ref="I50:J50"/>
    <mergeCell ref="K50:L50"/>
    <mergeCell ref="M50:N50"/>
    <mergeCell ref="O50:P50"/>
    <mergeCell ref="E51:F51"/>
    <mergeCell ref="O51:P51"/>
    <mergeCell ref="A39:A44"/>
    <mergeCell ref="M41:N41"/>
    <mergeCell ref="B46:B47"/>
    <mergeCell ref="E46:F46"/>
    <mergeCell ref="G46:H46"/>
    <mergeCell ref="I46:J46"/>
    <mergeCell ref="K46:L46"/>
    <mergeCell ref="M46:N46"/>
    <mergeCell ref="O46:P46"/>
    <mergeCell ref="E47:F47"/>
    <mergeCell ref="G47:H47"/>
    <mergeCell ref="M47:N47"/>
    <mergeCell ref="O47:P47"/>
    <mergeCell ref="A45:A48"/>
    <mergeCell ref="E45:F45"/>
    <mergeCell ref="G45:H45"/>
    <mergeCell ref="I45:J45"/>
    <mergeCell ref="K45:L45"/>
    <mergeCell ref="M45:N45"/>
    <mergeCell ref="O45:P45"/>
    <mergeCell ref="I47:J47"/>
    <mergeCell ref="K47:L47"/>
    <mergeCell ref="E48:F48"/>
    <mergeCell ref="G48:H48"/>
    <mergeCell ref="I48:J48"/>
    <mergeCell ref="K48:L48"/>
    <mergeCell ref="M48:N48"/>
    <mergeCell ref="O48:P48"/>
    <mergeCell ref="I43:J43"/>
    <mergeCell ref="K43:L43"/>
    <mergeCell ref="M43:N43"/>
    <mergeCell ref="O43:P43"/>
    <mergeCell ref="E44:F44"/>
    <mergeCell ref="G44:H44"/>
    <mergeCell ref="I44:J44"/>
    <mergeCell ref="K44:L44"/>
    <mergeCell ref="M44:N44"/>
    <mergeCell ref="E43:F43"/>
    <mergeCell ref="O44:P44"/>
    <mergeCell ref="E42:F42"/>
    <mergeCell ref="G42:H42"/>
    <mergeCell ref="I42:J42"/>
    <mergeCell ref="K42:L42"/>
    <mergeCell ref="M42:N42"/>
    <mergeCell ref="O42:P42"/>
    <mergeCell ref="O39:P39"/>
    <mergeCell ref="B40:B43"/>
    <mergeCell ref="E40:F40"/>
    <mergeCell ref="G40:H40"/>
    <mergeCell ref="I40:J40"/>
    <mergeCell ref="K40:L40"/>
    <mergeCell ref="M40:N40"/>
    <mergeCell ref="O40:P40"/>
    <mergeCell ref="E41:F41"/>
    <mergeCell ref="G41:H41"/>
    <mergeCell ref="E39:F39"/>
    <mergeCell ref="G39:H39"/>
    <mergeCell ref="I39:J39"/>
    <mergeCell ref="K39:L39"/>
    <mergeCell ref="M39:N39"/>
    <mergeCell ref="I41:J41"/>
    <mergeCell ref="K41:L41"/>
    <mergeCell ref="G43:H43"/>
    <mergeCell ref="O38:P38"/>
    <mergeCell ref="O36:P36"/>
    <mergeCell ref="E37:F37"/>
    <mergeCell ref="G37:H37"/>
    <mergeCell ref="I37:J37"/>
    <mergeCell ref="K37:L37"/>
    <mergeCell ref="M37:N37"/>
    <mergeCell ref="O37:P37"/>
    <mergeCell ref="O41:P41"/>
    <mergeCell ref="G36:H36"/>
    <mergeCell ref="I36:J36"/>
    <mergeCell ref="K36:L36"/>
    <mergeCell ref="M36:N36"/>
    <mergeCell ref="E38:F38"/>
    <mergeCell ref="G38:H38"/>
    <mergeCell ref="I38:J38"/>
    <mergeCell ref="K38:L38"/>
    <mergeCell ref="M38:N38"/>
    <mergeCell ref="A31:A32"/>
    <mergeCell ref="B31:R31"/>
    <mergeCell ref="B32:R32"/>
    <mergeCell ref="A33:A38"/>
    <mergeCell ref="E33:F33"/>
    <mergeCell ref="G33:H33"/>
    <mergeCell ref="I33:J33"/>
    <mergeCell ref="K33:L33"/>
    <mergeCell ref="M33:N33"/>
    <mergeCell ref="O33:P33"/>
    <mergeCell ref="B34:B36"/>
    <mergeCell ref="E34:F34"/>
    <mergeCell ref="G34:H34"/>
    <mergeCell ref="I34:J34"/>
    <mergeCell ref="K34:L34"/>
    <mergeCell ref="M34:N34"/>
    <mergeCell ref="O34:P34"/>
    <mergeCell ref="E35:F35"/>
    <mergeCell ref="G35:H35"/>
    <mergeCell ref="I35:J35"/>
    <mergeCell ref="K35:L35"/>
    <mergeCell ref="M35:N35"/>
    <mergeCell ref="O35:P35"/>
    <mergeCell ref="E36:F36"/>
    <mergeCell ref="M28:N28"/>
    <mergeCell ref="O28:P28"/>
    <mergeCell ref="E29:F29"/>
    <mergeCell ref="G29:H29"/>
    <mergeCell ref="I29:J29"/>
    <mergeCell ref="K29:L29"/>
    <mergeCell ref="M29:N29"/>
    <mergeCell ref="O29:P29"/>
    <mergeCell ref="A28:A30"/>
    <mergeCell ref="B28:B30"/>
    <mergeCell ref="E28:F28"/>
    <mergeCell ref="G28:H28"/>
    <mergeCell ref="I28:J28"/>
    <mergeCell ref="K28:L28"/>
    <mergeCell ref="E30:F30"/>
    <mergeCell ref="G30:H30"/>
    <mergeCell ref="I30:J30"/>
    <mergeCell ref="K30:L30"/>
    <mergeCell ref="M30:N30"/>
    <mergeCell ref="O30:P30"/>
    <mergeCell ref="E25:F25"/>
    <mergeCell ref="G25:H25"/>
    <mergeCell ref="I25:J25"/>
    <mergeCell ref="K25:L25"/>
    <mergeCell ref="M25:N25"/>
    <mergeCell ref="O25:P25"/>
    <mergeCell ref="E27:F27"/>
    <mergeCell ref="G27:H27"/>
    <mergeCell ref="I27:J27"/>
    <mergeCell ref="K27:L27"/>
    <mergeCell ref="M27:N27"/>
    <mergeCell ref="O27:P27"/>
    <mergeCell ref="E26:F26"/>
    <mergeCell ref="G26:H26"/>
    <mergeCell ref="I26:J26"/>
    <mergeCell ref="K26:L26"/>
    <mergeCell ref="M26:N26"/>
    <mergeCell ref="O26:P26"/>
    <mergeCell ref="B21:R21"/>
    <mergeCell ref="A22:A27"/>
    <mergeCell ref="E22:F22"/>
    <mergeCell ref="G22:H22"/>
    <mergeCell ref="I22:J22"/>
    <mergeCell ref="K22:L22"/>
    <mergeCell ref="M22:N22"/>
    <mergeCell ref="O22:P22"/>
    <mergeCell ref="A18:A20"/>
    <mergeCell ref="B18:B20"/>
    <mergeCell ref="R22:R23"/>
    <mergeCell ref="B23:B27"/>
    <mergeCell ref="E23:F23"/>
    <mergeCell ref="G23:H23"/>
    <mergeCell ref="I23:J23"/>
    <mergeCell ref="K23:L23"/>
    <mergeCell ref="M23:N23"/>
    <mergeCell ref="O23:P23"/>
    <mergeCell ref="E24:F24"/>
    <mergeCell ref="G24:H24"/>
    <mergeCell ref="I24:J24"/>
    <mergeCell ref="K24:L24"/>
    <mergeCell ref="M24:N24"/>
    <mergeCell ref="O24:P24"/>
    <mergeCell ref="M18:N18"/>
    <mergeCell ref="O18:P18"/>
    <mergeCell ref="R18:R20"/>
    <mergeCell ref="E19:F19"/>
    <mergeCell ref="G19:H19"/>
    <mergeCell ref="I19:J19"/>
    <mergeCell ref="K19:L19"/>
    <mergeCell ref="M19:N19"/>
    <mergeCell ref="O19:P19"/>
    <mergeCell ref="E20:F20"/>
    <mergeCell ref="E18:F18"/>
    <mergeCell ref="G18:H18"/>
    <mergeCell ref="I18:J18"/>
    <mergeCell ref="K18:L18"/>
    <mergeCell ref="G20:H20"/>
    <mergeCell ref="I20:J20"/>
    <mergeCell ref="K20:L20"/>
    <mergeCell ref="M20:N20"/>
    <mergeCell ref="O20:P20"/>
    <mergeCell ref="Q15:Q16"/>
    <mergeCell ref="R15:R17"/>
    <mergeCell ref="B16:B17"/>
    <mergeCell ref="E16:F16"/>
    <mergeCell ref="E17:Q17"/>
    <mergeCell ref="A15:A17"/>
    <mergeCell ref="C15:C16"/>
    <mergeCell ref="D15:D16"/>
    <mergeCell ref="E15:F15"/>
    <mergeCell ref="G15:H16"/>
    <mergeCell ref="I15:J16"/>
    <mergeCell ref="E14:F14"/>
    <mergeCell ref="G14:H14"/>
    <mergeCell ref="I14:J14"/>
    <mergeCell ref="K14:L14"/>
    <mergeCell ref="M14:N14"/>
    <mergeCell ref="O14:P14"/>
    <mergeCell ref="K15:L16"/>
    <mergeCell ref="M15:N16"/>
    <mergeCell ref="O15:P16"/>
    <mergeCell ref="B8:R8"/>
    <mergeCell ref="A9:A10"/>
    <mergeCell ref="B9:R10"/>
    <mergeCell ref="A11:A14"/>
    <mergeCell ref="E11:F11"/>
    <mergeCell ref="G11:H11"/>
    <mergeCell ref="I11:J11"/>
    <mergeCell ref="K11:L11"/>
    <mergeCell ref="M11:N11"/>
    <mergeCell ref="O11:P11"/>
    <mergeCell ref="R11:R14"/>
    <mergeCell ref="B12:B13"/>
    <mergeCell ref="E12:F12"/>
    <mergeCell ref="G12:H12"/>
    <mergeCell ref="I12:J12"/>
    <mergeCell ref="K12:L12"/>
    <mergeCell ref="M12:N12"/>
    <mergeCell ref="O12:P12"/>
    <mergeCell ref="E13:F13"/>
    <mergeCell ref="G13:H13"/>
    <mergeCell ref="I13:J13"/>
    <mergeCell ref="K13:L13"/>
    <mergeCell ref="M13:N13"/>
    <mergeCell ref="O13:P13"/>
    <mergeCell ref="E7:F7"/>
    <mergeCell ref="G7:H7"/>
    <mergeCell ref="I7:J7"/>
    <mergeCell ref="K7:L7"/>
    <mergeCell ref="M7:N7"/>
    <mergeCell ref="O7:P7"/>
    <mergeCell ref="Q1:R1"/>
    <mergeCell ref="H3:R3"/>
    <mergeCell ref="A4:R4"/>
    <mergeCell ref="A5:A7"/>
    <mergeCell ref="B5:B7"/>
    <mergeCell ref="C5:C7"/>
    <mergeCell ref="D5:D7"/>
    <mergeCell ref="E5:P6"/>
    <mergeCell ref="Q5:Q7"/>
    <mergeCell ref="R5:R7"/>
  </mergeCells>
  <pageMargins left="0.31496062992125984" right="0.19685039370078741" top="1.3779527559055118" bottom="0.39370078740157483" header="0" footer="0"/>
  <pageSetup paperSize="9" scale="94" orientation="landscape" r:id="rId1"/>
  <rowBreaks count="3" manualBreakCount="3">
    <brk id="14" max="17" man="1"/>
    <brk id="27" max="17" man="1"/>
    <brk id="4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 январь26</vt:lpstr>
      <vt:lpstr>'Приложение 2 январь26'!Область_печати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USR311025</dc:creator>
  <cp:lastModifiedBy>USR170619</cp:lastModifiedBy>
  <cp:lastPrinted>2026-02-06T05:55:22Z</cp:lastPrinted>
  <dcterms:created xsi:type="dcterms:W3CDTF">2026-02-06T05:55:18Z</dcterms:created>
  <dcterms:modified xsi:type="dcterms:W3CDTF">2026-02-16T03:55:18Z</dcterms:modified>
</cp:coreProperties>
</file>