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430" activeTab="1"/>
  </bookViews>
  <sheets>
    <sheet name="приложение 1" sheetId="1" r:id="rId1"/>
    <sheet name="приложение 3" sheetId="3" r:id="rId2"/>
    <sheet name="приложение 2" sheetId="2" r:id="rId3"/>
  </sheets>
  <definedNames>
    <definedName name="_xlnm._FilterDatabase" localSheetId="0" hidden="1">'приложение 1'!$A$12:$J$71</definedName>
    <definedName name="_xlnm.Print_Area" localSheetId="0">'приложение 1'!$A$1:$N$71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2" l="1"/>
  <c r="L27" i="2"/>
  <c r="K27" i="2"/>
  <c r="M26" i="2"/>
  <c r="L26" i="2"/>
  <c r="L22" i="2" s="1"/>
  <c r="K26" i="2"/>
  <c r="K22" i="2" s="1"/>
  <c r="N66" i="1"/>
  <c r="N70" i="1" s="1"/>
  <c r="N65" i="1"/>
  <c r="N69" i="1" s="1"/>
  <c r="N64" i="1"/>
  <c r="N68" i="1" s="1"/>
  <c r="M66" i="1"/>
  <c r="M70" i="1" s="1"/>
  <c r="M65" i="1"/>
  <c r="M69" i="1" s="1"/>
  <c r="M64" i="1"/>
  <c r="M68" i="1" s="1"/>
  <c r="L66" i="1"/>
  <c r="L70" i="1" s="1"/>
  <c r="L65" i="1"/>
  <c r="L69" i="1" s="1"/>
  <c r="L64" i="1"/>
  <c r="L68" i="1" s="1"/>
  <c r="N59" i="1"/>
  <c r="M59" i="1"/>
  <c r="L59" i="1"/>
  <c r="N55" i="1"/>
  <c r="M55" i="1"/>
  <c r="L55" i="1"/>
  <c r="N51" i="1"/>
  <c r="M51" i="1"/>
  <c r="M63" i="1" s="1"/>
  <c r="M67" i="1" s="1"/>
  <c r="L51" i="1"/>
  <c r="M22" i="2" l="1"/>
  <c r="L63" i="1"/>
  <c r="L67" i="1" s="1"/>
  <c r="N63" i="1"/>
  <c r="N67" i="1" s="1"/>
  <c r="K66" i="1"/>
  <c r="K70" i="1" s="1"/>
  <c r="J27" i="2" s="1"/>
  <c r="K65" i="1"/>
  <c r="K69" i="1" s="1"/>
  <c r="J26" i="2" s="1"/>
  <c r="K64" i="1"/>
  <c r="K68" i="1" s="1"/>
  <c r="J25" i="2" s="1"/>
  <c r="K59" i="1"/>
  <c r="K55" i="1"/>
  <c r="K51" i="1"/>
  <c r="J22" i="2" l="1"/>
  <c r="K63" i="1"/>
  <c r="K67" i="1" s="1"/>
  <c r="J66" i="1"/>
  <c r="J65" i="1"/>
  <c r="J64" i="1"/>
  <c r="J55" i="1"/>
  <c r="I55" i="1"/>
  <c r="H55" i="1"/>
  <c r="G55" i="1"/>
  <c r="F55" i="1"/>
  <c r="E55" i="1"/>
  <c r="D55" i="1"/>
  <c r="I24" i="3" l="1"/>
  <c r="H26" i="2"/>
  <c r="H25" i="2"/>
  <c r="I53" i="1"/>
  <c r="I52" i="1"/>
  <c r="J59" i="1" l="1"/>
  <c r="I59" i="1"/>
  <c r="H59" i="1"/>
  <c r="G59" i="1"/>
  <c r="F59" i="1"/>
  <c r="E59" i="1"/>
  <c r="D59" i="1"/>
  <c r="J70" i="1"/>
  <c r="I27" i="2" s="1"/>
  <c r="I66" i="1"/>
  <c r="I70" i="1" s="1"/>
  <c r="H27" i="2" s="1"/>
  <c r="H66" i="1"/>
  <c r="H70" i="1" s="1"/>
  <c r="G27" i="2" s="1"/>
  <c r="G66" i="1"/>
  <c r="G70" i="1" s="1"/>
  <c r="F27" i="2" s="1"/>
  <c r="F66" i="1"/>
  <c r="F70" i="1" s="1"/>
  <c r="E27" i="2" s="1"/>
  <c r="E66" i="1"/>
  <c r="E70" i="1" s="1"/>
  <c r="D27" i="2" s="1"/>
  <c r="J69" i="1"/>
  <c r="I26" i="2" s="1"/>
  <c r="I65" i="1"/>
  <c r="I69" i="1" s="1"/>
  <c r="H65" i="1"/>
  <c r="H69" i="1" s="1"/>
  <c r="G26" i="2" s="1"/>
  <c r="G65" i="1"/>
  <c r="G69" i="1" s="1"/>
  <c r="F26" i="2" s="1"/>
  <c r="F65" i="1"/>
  <c r="F69" i="1" s="1"/>
  <c r="E26" i="2" s="1"/>
  <c r="E65" i="1"/>
  <c r="E69" i="1" s="1"/>
  <c r="D26" i="2" s="1"/>
  <c r="J68" i="1"/>
  <c r="I25" i="2" s="1"/>
  <c r="I64" i="1"/>
  <c r="I68" i="1" s="1"/>
  <c r="H64" i="1"/>
  <c r="H68" i="1" s="1"/>
  <c r="G25" i="2" s="1"/>
  <c r="G64" i="1"/>
  <c r="G68" i="1" s="1"/>
  <c r="F25" i="2" s="1"/>
  <c r="F64" i="1"/>
  <c r="F68" i="1" s="1"/>
  <c r="E25" i="2" s="1"/>
  <c r="E64" i="1"/>
  <c r="E68" i="1" s="1"/>
  <c r="D25" i="2" s="1"/>
  <c r="D66" i="1"/>
  <c r="D70" i="1" s="1"/>
  <c r="C27" i="2" s="1"/>
  <c r="D65" i="1"/>
  <c r="D69" i="1" s="1"/>
  <c r="C26" i="2" s="1"/>
  <c r="D64" i="1"/>
  <c r="D68" i="1" s="1"/>
  <c r="C25" i="2" s="1"/>
  <c r="J51" i="1"/>
  <c r="I51" i="1"/>
  <c r="H51" i="1"/>
  <c r="G51" i="1"/>
  <c r="F51" i="1"/>
  <c r="E51" i="1"/>
  <c r="D51" i="1"/>
  <c r="H63" i="1" l="1"/>
  <c r="H67" i="1" s="1"/>
  <c r="I63" i="1"/>
  <c r="I67" i="1" s="1"/>
  <c r="J63" i="1"/>
  <c r="J67" i="1" s="1"/>
  <c r="B26" i="2"/>
  <c r="B27" i="2"/>
  <c r="B25" i="2"/>
  <c r="C22" i="2"/>
  <c r="E22" i="2"/>
  <c r="F22" i="2"/>
  <c r="I22" i="2"/>
  <c r="D22" i="2"/>
  <c r="G22" i="2"/>
  <c r="H22" i="2"/>
  <c r="F63" i="1"/>
  <c r="F67" i="1" s="1"/>
  <c r="E63" i="1"/>
  <c r="E67" i="1" s="1"/>
  <c r="G63" i="1"/>
  <c r="G67" i="1" s="1"/>
  <c r="D63" i="1"/>
  <c r="D67" i="1" s="1"/>
  <c r="B22" i="2" l="1"/>
</calcChain>
</file>

<file path=xl/sharedStrings.xml><?xml version="1.0" encoding="utf-8"?>
<sst xmlns="http://schemas.openxmlformats.org/spreadsheetml/2006/main" count="160" uniqueCount="104">
  <si>
    <t>Наименование мероприятия</t>
  </si>
  <si>
    <t>Объем финансирования мероприятия, тыс.руб.</t>
  </si>
  <si>
    <t>Объем финансирования мероприятий по годам, в тыс. руб.</t>
  </si>
  <si>
    <t>Задача1: Выявление организаторов общественных инициатив, координация и обеспечение их деятельности</t>
  </si>
  <si>
    <t>1.</t>
  </si>
  <si>
    <t>Всего затрат</t>
  </si>
  <si>
    <t>Местный бюджет</t>
  </si>
  <si>
    <t>Областной бюджет</t>
  </si>
  <si>
    <t>Внебюджетные источники</t>
  </si>
  <si>
    <t>2.</t>
  </si>
  <si>
    <t xml:space="preserve">Проведение регулярных встреч  должностных лиц органов местного самоуправления Каргатского  района, депутатов Совета депутатов Каргатского района с гражданами  по месту жительства, ведение личного приема граждан на территориях ТОС  </t>
  </si>
  <si>
    <t>Итого по задаче:</t>
  </si>
  <si>
    <r>
      <t xml:space="preserve"> </t>
    </r>
    <r>
      <rPr>
        <b/>
        <sz val="12"/>
        <color rgb="FF000000"/>
        <rFont val="Times New Roman"/>
        <family val="1"/>
        <charset val="204"/>
      </rPr>
      <t>Задача 2: Формирование и совершенствование нормативно правовой и экономической базы ТОС, создание механизма регулирования самодеятельности населения по решению собственных  и одновременно общественно-значимых вопросов</t>
    </r>
  </si>
  <si>
    <t>Разработка правовой базы, регламентирующей деятельность ТОС</t>
  </si>
  <si>
    <t xml:space="preserve">Итого по задаче: </t>
  </si>
  <si>
    <t>Задачи 3: Осуществление взаимодействия органов местного самоуправления с органами ТОС и общественными объединениями по вопросам развития ТОС</t>
  </si>
  <si>
    <t>Включение представителей органов ТОС в состав советов, комиссий, рабочих групп создаваемых в органах местного самоуправления, в целях вовлечения населения в принятие управленческих решений</t>
  </si>
  <si>
    <t>Задача 4: Материальная поддержка мероприятий проводимых ТОС</t>
  </si>
  <si>
    <t xml:space="preserve">Подведение итогов деятельности ТОС </t>
  </si>
  <si>
    <r>
      <t>Итого по задаче</t>
    </r>
    <r>
      <rPr>
        <sz val="12"/>
        <color rgb="FF000000"/>
        <rFont val="Times New Roman"/>
        <family val="1"/>
        <charset val="204"/>
      </rPr>
      <t xml:space="preserve">: </t>
    </r>
  </si>
  <si>
    <t>Итого по муниципальной программе:</t>
  </si>
  <si>
    <t>Проведение совместных мероприятий  органов местного самоуправления, депутатского корпуса  и  органов ТОС</t>
  </si>
  <si>
    <t>Обучение членов ТОС, проведение семинаров для представителей органов ТОС (информирование о новых формах работы ТОС, об опыте работы ТОС других муниципальных образованиях)</t>
  </si>
  <si>
    <t>Приложение №1</t>
  </si>
  <si>
    <t>к постановлению администрации Каргатского района Новосибирской области</t>
  </si>
  <si>
    <t>* указываются прогнозные объемы</t>
  </si>
  <si>
    <t>2021*</t>
  </si>
  <si>
    <t>2022*</t>
  </si>
  <si>
    <t>2023*</t>
  </si>
  <si>
    <t>2024*</t>
  </si>
  <si>
    <t>Источники и объемы расходов по программе</t>
  </si>
  <si>
    <t>Примечание</t>
  </si>
  <si>
    <t>всего</t>
  </si>
  <si>
    <t>в том числе по годам реализации программы</t>
  </si>
  <si>
    <t>2018 год</t>
  </si>
  <si>
    <t>2019  год</t>
  </si>
  <si>
    <t>2020  год</t>
  </si>
  <si>
    <t>Всего финансовых затрат,</t>
  </si>
  <si>
    <t>в том числе за счет:</t>
  </si>
  <si>
    <t>средств внебюджетных источников</t>
  </si>
  <si>
    <t xml:space="preserve">                                 Финансовые затраты, тыс. руб.</t>
  </si>
  <si>
    <t>средств областного бюджета НСО</t>
  </si>
  <si>
    <t>средств местного бюджета Каргатского района</t>
  </si>
  <si>
    <t>2021 год*</t>
  </si>
  <si>
    <t>2022 год*</t>
  </si>
  <si>
    <t>2023 год*</t>
  </si>
  <si>
    <t>2024 год*</t>
  </si>
  <si>
    <t xml:space="preserve">* указываются прогнозные объемы </t>
  </si>
  <si>
    <t>Организация и проведение конкурса социально значимых проектов для ТОС по направлениям:                                           • создание условий и организации обустройства мест для массового отдыха и занятия физической культурой и спортом;
• организация благоустройства и озеленения территории;
• содержание мест захоронения;
• участие в организации деятельности по сбору (в том числе раздельному сбору) и транспортированию твердых коммунальных отходов.</t>
  </si>
  <si>
    <t>Мероприятие, № п/п</t>
  </si>
  <si>
    <t>средства Федерального  бюджета</t>
  </si>
  <si>
    <t>Приложение №2</t>
  </si>
  <si>
    <t>Цель/задачи, требующие решения для достижения цели</t>
  </si>
  <si>
    <t>Наименование целевого индикатора</t>
  </si>
  <si>
    <t>Ед. измерения</t>
  </si>
  <si>
    <t>Значение целевого индикатора</t>
  </si>
  <si>
    <t>в том числе по годам</t>
  </si>
  <si>
    <t>2019 год</t>
  </si>
  <si>
    <t>2020 год</t>
  </si>
  <si>
    <r>
      <t xml:space="preserve">Цель: </t>
    </r>
    <r>
      <rPr>
        <sz val="12"/>
        <color theme="1"/>
        <rFont val="Times New Roman"/>
        <family val="1"/>
        <charset val="204"/>
      </rPr>
      <t>Обеспечение благоприятных условий развития ТОС на территории Каргатского района Новосибирской области</t>
    </r>
  </si>
  <si>
    <r>
      <t>Задача 1</t>
    </r>
    <r>
      <rPr>
        <sz val="11"/>
        <color theme="1"/>
        <rFont val="Times New Roman"/>
        <family val="1"/>
        <charset val="204"/>
      </rPr>
      <t xml:space="preserve">: </t>
    </r>
    <r>
      <rPr>
        <sz val="12"/>
        <color theme="1"/>
        <rFont val="Times New Roman"/>
        <family val="1"/>
        <charset val="204"/>
      </rPr>
      <t>Выявление организаторов общественных инициатив, координация и обеспечение их деятельности</t>
    </r>
  </si>
  <si>
    <t>Процент</t>
  </si>
  <si>
    <t>Единиц</t>
  </si>
  <si>
    <t>Тыс. руб.</t>
  </si>
  <si>
    <r>
      <t>Задача 3</t>
    </r>
    <r>
      <rPr>
        <sz val="11"/>
        <color theme="1"/>
        <rFont val="Times New Roman"/>
        <family val="1"/>
        <charset val="204"/>
      </rPr>
      <t xml:space="preserve">: </t>
    </r>
    <r>
      <rPr>
        <sz val="12"/>
        <color theme="1"/>
        <rFont val="Times New Roman"/>
        <family val="1"/>
        <charset val="204"/>
      </rPr>
      <t>Осуществление взаимодействия органов местного самоуправления с органами ТОС и общественными объединениями по вопросам развития ТОС</t>
    </r>
  </si>
  <si>
    <t>3.1. Количество граждан принявших, участие в заседании Координационного Совета</t>
  </si>
  <si>
    <t>Человек</t>
  </si>
  <si>
    <r>
      <t>Задача 4</t>
    </r>
    <r>
      <rPr>
        <sz val="11"/>
        <color theme="1"/>
        <rFont val="Times New Roman"/>
        <family val="1"/>
        <charset val="204"/>
      </rPr>
      <t xml:space="preserve">: </t>
    </r>
    <r>
      <rPr>
        <sz val="12"/>
        <color theme="1"/>
        <rFont val="Times New Roman"/>
        <family val="1"/>
        <charset val="204"/>
      </rPr>
      <t>Материальная поддержка мероприятий проводимых ТОС</t>
    </r>
  </si>
  <si>
    <r>
      <t>Задача 2</t>
    </r>
    <r>
      <rPr>
        <sz val="11"/>
        <color theme="1"/>
        <rFont val="Times New Roman"/>
        <family val="1"/>
        <charset val="204"/>
      </rPr>
      <t xml:space="preserve">: </t>
    </r>
    <r>
      <rPr>
        <sz val="12"/>
        <color theme="1"/>
        <rFont val="Times New Roman"/>
        <family val="1"/>
        <charset val="204"/>
      </rPr>
      <t>Формирование и совершенствование нормативно правовой и экономической базы ТОС, создание механизма регулирования самодеятельности населения по решению собственных и одновременно общественно-значимых вопросов</t>
    </r>
  </si>
  <si>
    <t>2.1. Количество проведенных семинаров и образовательных мероприятий для членов ТОС</t>
  </si>
  <si>
    <t>2.2 Общая сумма финансовой поддержки на обучение членов ТОС</t>
  </si>
  <si>
    <t>4.2. Количество граждан принявших участие в конкурсах «Лучший ТОС» и «Лучший активист ТОС»</t>
  </si>
  <si>
    <t>2021 год</t>
  </si>
  <si>
    <t>2022 год</t>
  </si>
  <si>
    <t>2023 год</t>
  </si>
  <si>
    <t>2024 год</t>
  </si>
  <si>
    <t>1.1. Доля населения Каргатского района охваченная деятельностью ТОС</t>
  </si>
  <si>
    <t>1.2. Количество действующих ТОС на территории Каргатского района</t>
  </si>
  <si>
    <t>4.1. Общая сумма финансовой поддержки, полученная ТОСами в течение календарного года</t>
  </si>
  <si>
    <t>Приложение №3</t>
  </si>
  <si>
    <t>3.</t>
  </si>
  <si>
    <t>Проведение конкурса среди ТОС в целях предоставления финансовой поддержки</t>
  </si>
  <si>
    <t>2025 год</t>
  </si>
  <si>
    <t>2025*</t>
  </si>
  <si>
    <t>2025 год*</t>
  </si>
  <si>
    <t>2026*</t>
  </si>
  <si>
    <t>2027*</t>
  </si>
  <si>
    <t>2028*</t>
  </si>
  <si>
    <t>«ПРИЛОЖЕНИЕ №3
 к муниципальной программе «Развитие и поддержка территориального общественного самоуправления  на территории Каргатского района Новосибирской области на 2018 – 2028 годы»</t>
  </si>
  <si>
    <t>Мероприятия и ресурсное обеспечение реализации муниципальной программы «Развитие и поддержка территориального общественного самоуправления на территории Каргатского района Новосибирской области на 2018 – 2028 годы»</t>
  </si>
  <si>
    <t>Цели, задачи и целевые индикаторы муниципальной программы «Развитие и поддержка территориального общественного самоуправления на территории Каргатского района Новосибирской области на 2018 – 2028 годы»</t>
  </si>
  <si>
    <t>2026 год</t>
  </si>
  <si>
    <t>2027 год</t>
  </si>
  <si>
    <t>2028 год</t>
  </si>
  <si>
    <t>Сводные финансовые затраты муниципальной программы «Развитие и поддержка территориального общественного самоуправления на территории Каргатского района Новосибирской области на 2018 – 2028 годы»</t>
  </si>
  <si>
    <t>2026 год*</t>
  </si>
  <si>
    <t>2027 год*</t>
  </si>
  <si>
    <t>2028 год*</t>
  </si>
  <si>
    <t xml:space="preserve">                                                                  </t>
  </si>
  <si>
    <t>«ПРИЛОЖЕНИЕ №4
 к муниципальной программе «Развитие и поддержка территориального общественного самоуправления  на территории Каргатского района Новосибирской области на 2018 – 2028 годы»</t>
  </si>
  <si>
    <t>«ПРИЛОЖЕНИЕ №1
 к муниципальной программе «Развитие и поддержка территориального общественного самоуправления  на территории Каргатского района Новосибирской области на 2018 – 2028 годы»</t>
  </si>
  <si>
    <t>от 10.11.2025 года № 640/82-п</t>
  </si>
  <si>
    <t xml:space="preserve">    от 10.11.2025 года № 640/82-п </t>
  </si>
  <si>
    <t xml:space="preserve">от 10.11.2025 года № 640/82-п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</si>
</sst>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vertical="top" wrapText="1"/>
    </xf>
    <xf numFmtId="0" fontId="2" fillId="0" borderId="1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4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0" fontId="6" fillId="0" borderId="0" xfId="0" applyFont="1"/>
    <xf numFmtId="0" fontId="2" fillId="0" borderId="1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164" fontId="5" fillId="0" borderId="21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3" fillId="0" borderId="30" xfId="0" applyNumberFormat="1" applyFon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Border="1" applyAlignment="1">
      <alignment vertical="center" wrapText="1"/>
    </xf>
    <xf numFmtId="164" fontId="8" fillId="0" borderId="40" xfId="0" applyNumberFormat="1" applyFont="1" applyBorder="1" applyAlignment="1">
      <alignment vertical="center" wrapText="1"/>
    </xf>
    <xf numFmtId="164" fontId="8" fillId="0" borderId="41" xfId="0" applyNumberFormat="1" applyFont="1" applyBorder="1" applyAlignment="1">
      <alignment vertical="center" wrapText="1"/>
    </xf>
    <xf numFmtId="164" fontId="0" fillId="2" borderId="21" xfId="0" applyNumberForma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0" fillId="0" borderId="21" xfId="0" applyBorder="1"/>
    <xf numFmtId="0" fontId="5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8" fillId="0" borderId="52" xfId="0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wrapText="1"/>
    </xf>
    <xf numFmtId="164" fontId="0" fillId="0" borderId="21" xfId="0" applyNumberFormat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164" fontId="10" fillId="0" borderId="21" xfId="0" applyNumberFormat="1" applyFont="1" applyFill="1" applyBorder="1" applyAlignment="1">
      <alignment horizontal="center" wrapText="1"/>
    </xf>
    <xf numFmtId="164" fontId="5" fillId="0" borderId="21" xfId="0" applyNumberFormat="1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164" fontId="3" fillId="0" borderId="54" xfId="0" applyNumberFormat="1" applyFont="1" applyBorder="1" applyAlignment="1">
      <alignment horizontal="center" vertical="center" wrapText="1"/>
    </xf>
    <xf numFmtId="164" fontId="3" fillId="2" borderId="54" xfId="0" applyNumberFormat="1" applyFont="1" applyFill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64" fontId="2" fillId="0" borderId="62" xfId="0" applyNumberFormat="1" applyFont="1" applyBorder="1" applyAlignment="1">
      <alignment horizontal="center" vertical="center" wrapText="1"/>
    </xf>
    <xf numFmtId="164" fontId="5" fillId="2" borderId="60" xfId="0" applyNumberFormat="1" applyFont="1" applyFill="1" applyBorder="1" applyAlignment="1">
      <alignment horizontal="center" vertical="center"/>
    </xf>
    <xf numFmtId="164" fontId="5" fillId="0" borderId="60" xfId="0" applyNumberFormat="1" applyFont="1" applyBorder="1" applyAlignment="1">
      <alignment horizontal="center" vertical="center"/>
    </xf>
    <xf numFmtId="164" fontId="5" fillId="0" borderId="63" xfId="0" applyNumberFormat="1" applyFont="1" applyBorder="1" applyAlignment="1">
      <alignment horizontal="center" vertical="center"/>
    </xf>
    <xf numFmtId="164" fontId="3" fillId="0" borderId="62" xfId="0" applyNumberFormat="1" applyFont="1" applyBorder="1" applyAlignment="1">
      <alignment horizontal="center" vertical="center" wrapText="1"/>
    </xf>
    <xf numFmtId="164" fontId="5" fillId="0" borderId="61" xfId="0" applyNumberFormat="1" applyFont="1" applyBorder="1" applyAlignment="1">
      <alignment horizontal="center" vertical="center"/>
    </xf>
    <xf numFmtId="164" fontId="0" fillId="2" borderId="60" xfId="0" applyNumberFormat="1" applyFill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164" fontId="0" fillId="0" borderId="61" xfId="0" applyNumberForma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5" fontId="5" fillId="2" borderId="60" xfId="0" applyNumberFormat="1" applyFont="1" applyFill="1" applyBorder="1" applyAlignment="1">
      <alignment horizontal="center" vertical="center"/>
    </xf>
    <xf numFmtId="165" fontId="2" fillId="0" borderId="62" xfId="0" applyNumberFormat="1" applyFont="1" applyBorder="1" applyAlignment="1">
      <alignment horizontal="center" vertical="center" wrapText="1"/>
    </xf>
    <xf numFmtId="165" fontId="3" fillId="0" borderId="62" xfId="0" applyNumberFormat="1" applyFont="1" applyBorder="1" applyAlignment="1">
      <alignment horizontal="center" vertical="center" wrapText="1"/>
    </xf>
    <xf numFmtId="165" fontId="5" fillId="0" borderId="60" xfId="0" applyNumberFormat="1" applyFont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164" fontId="2" fillId="0" borderId="65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164" fontId="2" fillId="2" borderId="28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/>
    <xf numFmtId="0" fontId="8" fillId="0" borderId="18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2" fillId="0" borderId="4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165" fontId="5" fillId="2" borderId="25" xfId="0" applyNumberFormat="1" applyFont="1" applyFill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164" fontId="5" fillId="0" borderId="6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justify"/>
    </xf>
    <xf numFmtId="0" fontId="6" fillId="0" borderId="0" xfId="0" applyFont="1" applyFill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 vertical="justify"/>
    </xf>
    <xf numFmtId="0" fontId="4" fillId="0" borderId="4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8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11" fillId="0" borderId="69" xfId="0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justify"/>
    </xf>
    <xf numFmtId="0" fontId="6" fillId="0" borderId="0" xfId="0" applyFont="1" applyFill="1" applyAlignment="1">
      <alignment horizontal="center"/>
    </xf>
    <xf numFmtId="0" fontId="8" fillId="0" borderId="4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7" customWidth="1"/>
    <col min="2" max="2" width="58.7109375" customWidth="1"/>
    <col min="3" max="3" width="18.7109375" customWidth="1"/>
    <col min="4" max="10" width="11.28515625" customWidth="1"/>
    <col min="11" max="14" width="11.85546875" customWidth="1"/>
  </cols>
  <sheetData>
    <row r="1" spans="1:14" ht="18.75" x14ac:dyDescent="0.3">
      <c r="F1" s="37"/>
      <c r="G1" s="194" t="s">
        <v>23</v>
      </c>
      <c r="H1" s="194"/>
      <c r="I1" s="194"/>
      <c r="J1" s="194"/>
    </row>
    <row r="2" spans="1:14" ht="14.45" customHeight="1" x14ac:dyDescent="0.25">
      <c r="E2" s="196" t="s">
        <v>24</v>
      </c>
      <c r="F2" s="196"/>
      <c r="G2" s="196"/>
      <c r="H2" s="196"/>
      <c r="I2" s="196"/>
      <c r="J2" s="196"/>
    </row>
    <row r="3" spans="1:14" ht="24" customHeight="1" x14ac:dyDescent="0.25">
      <c r="E3" s="196"/>
      <c r="F3" s="196"/>
      <c r="G3" s="196"/>
      <c r="H3" s="196"/>
      <c r="I3" s="196"/>
      <c r="J3" s="196"/>
    </row>
    <row r="4" spans="1:14" ht="18.75" x14ac:dyDescent="0.3">
      <c r="E4" s="195" t="s">
        <v>101</v>
      </c>
      <c r="F4" s="195"/>
      <c r="G4" s="195"/>
      <c r="H4" s="195"/>
      <c r="I4" s="195"/>
      <c r="J4" s="195"/>
    </row>
    <row r="6" spans="1:14" ht="30" customHeight="1" x14ac:dyDescent="0.25">
      <c r="F6" s="140"/>
      <c r="G6" s="141"/>
      <c r="H6" s="141"/>
      <c r="I6" s="141"/>
      <c r="J6" s="169" t="s">
        <v>88</v>
      </c>
      <c r="K6" s="169"/>
      <c r="L6" s="169"/>
      <c r="M6" s="169"/>
      <c r="N6" s="169"/>
    </row>
    <row r="7" spans="1:14" ht="30" customHeight="1" x14ac:dyDescent="0.25">
      <c r="F7" s="141"/>
      <c r="G7" s="141"/>
      <c r="H7" s="141"/>
      <c r="I7" s="141"/>
      <c r="J7" s="169"/>
      <c r="K7" s="169"/>
      <c r="L7" s="169"/>
      <c r="M7" s="169"/>
      <c r="N7" s="169"/>
    </row>
    <row r="8" spans="1:14" ht="30" customHeight="1" x14ac:dyDescent="0.25">
      <c r="F8" s="141"/>
      <c r="G8" s="141"/>
      <c r="H8" s="141"/>
      <c r="I8" s="141"/>
      <c r="J8" s="169"/>
      <c r="K8" s="169"/>
      <c r="L8" s="169"/>
      <c r="M8" s="169"/>
      <c r="N8" s="169"/>
    </row>
    <row r="9" spans="1:14" ht="20.45" customHeight="1" x14ac:dyDescent="0.3">
      <c r="B9" s="170" t="s">
        <v>89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39"/>
    </row>
    <row r="10" spans="1:14" ht="20.45" customHeight="1" x14ac:dyDescent="0.3"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39"/>
    </row>
    <row r="11" spans="1:14" ht="15.75" thickBot="1" x14ac:dyDescent="0.3"/>
    <row r="12" spans="1:14" ht="31.15" customHeight="1" thickBot="1" x14ac:dyDescent="0.3">
      <c r="A12" s="188" t="s">
        <v>49</v>
      </c>
      <c r="B12" s="5" t="s">
        <v>0</v>
      </c>
      <c r="C12" s="209" t="s">
        <v>1</v>
      </c>
      <c r="D12" s="206" t="s">
        <v>2</v>
      </c>
      <c r="E12" s="207"/>
      <c r="F12" s="207"/>
      <c r="G12" s="207"/>
      <c r="H12" s="207"/>
      <c r="I12" s="207"/>
      <c r="J12" s="207"/>
      <c r="K12" s="207"/>
      <c r="L12" s="207"/>
      <c r="M12" s="207"/>
      <c r="N12" s="208"/>
    </row>
    <row r="13" spans="1:14" ht="31.15" customHeight="1" thickBot="1" x14ac:dyDescent="0.3">
      <c r="A13" s="189"/>
      <c r="B13" s="3"/>
      <c r="C13" s="210"/>
      <c r="D13" s="101">
        <v>2018</v>
      </c>
      <c r="E13" s="127">
        <v>2019</v>
      </c>
      <c r="F13" s="128">
        <v>2020</v>
      </c>
      <c r="G13" s="21" t="s">
        <v>26</v>
      </c>
      <c r="H13" s="38" t="s">
        <v>27</v>
      </c>
      <c r="I13" s="38" t="s">
        <v>28</v>
      </c>
      <c r="J13" s="22" t="s">
        <v>29</v>
      </c>
      <c r="K13" s="22" t="s">
        <v>83</v>
      </c>
      <c r="L13" s="38" t="s">
        <v>85</v>
      </c>
      <c r="M13" s="22" t="s">
        <v>86</v>
      </c>
      <c r="N13" s="22" t="s">
        <v>87</v>
      </c>
    </row>
    <row r="14" spans="1:14" ht="16.149999999999999" customHeight="1" x14ac:dyDescent="0.25">
      <c r="A14" s="174" t="s">
        <v>3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6"/>
    </row>
    <row r="15" spans="1:14" ht="15" customHeight="1" thickBot="1" x14ac:dyDescent="0.3">
      <c r="A15" s="177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9"/>
    </row>
    <row r="16" spans="1:14" ht="16.149999999999999" customHeight="1" thickBot="1" x14ac:dyDescent="0.3">
      <c r="A16" s="185" t="s">
        <v>4</v>
      </c>
      <c r="B16" s="190" t="s">
        <v>21</v>
      </c>
      <c r="C16" s="13" t="s">
        <v>5</v>
      </c>
      <c r="D16" s="10">
        <v>0</v>
      </c>
      <c r="E16" s="8">
        <v>0</v>
      </c>
      <c r="F16" s="8">
        <v>0</v>
      </c>
      <c r="G16" s="10">
        <v>0</v>
      </c>
      <c r="H16" s="10">
        <v>0</v>
      </c>
      <c r="I16" s="10">
        <v>0</v>
      </c>
      <c r="J16" s="103">
        <v>0</v>
      </c>
      <c r="K16" s="8">
        <v>0</v>
      </c>
      <c r="L16" s="103">
        <v>0</v>
      </c>
      <c r="M16" s="8">
        <v>0</v>
      </c>
      <c r="N16" s="151">
        <v>0</v>
      </c>
    </row>
    <row r="17" spans="1:14" ht="16.5" thickBot="1" x14ac:dyDescent="0.3">
      <c r="A17" s="186"/>
      <c r="B17" s="191"/>
      <c r="C17" s="14" t="s">
        <v>6</v>
      </c>
      <c r="D17" s="11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104">
        <v>0</v>
      </c>
      <c r="K17" s="104">
        <v>0</v>
      </c>
      <c r="L17" s="104">
        <v>0</v>
      </c>
      <c r="M17" s="104">
        <v>0</v>
      </c>
      <c r="N17" s="152">
        <v>0</v>
      </c>
    </row>
    <row r="18" spans="1:14" ht="32.25" thickBot="1" x14ac:dyDescent="0.3">
      <c r="A18" s="186"/>
      <c r="B18" s="191"/>
      <c r="C18" s="14" t="s">
        <v>7</v>
      </c>
      <c r="D18" s="11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104">
        <v>0</v>
      </c>
      <c r="K18" s="104">
        <v>0</v>
      </c>
      <c r="L18" s="104">
        <v>0</v>
      </c>
      <c r="M18" s="104">
        <v>0</v>
      </c>
      <c r="N18" s="152">
        <v>0</v>
      </c>
    </row>
    <row r="19" spans="1:14" ht="32.25" thickBot="1" x14ac:dyDescent="0.3">
      <c r="A19" s="187"/>
      <c r="B19" s="192"/>
      <c r="C19" s="15" t="s">
        <v>8</v>
      </c>
      <c r="D19" s="12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05">
        <v>0</v>
      </c>
      <c r="K19" s="105">
        <v>0</v>
      </c>
      <c r="L19" s="105">
        <v>0</v>
      </c>
      <c r="M19" s="105">
        <v>0</v>
      </c>
      <c r="N19" s="153">
        <v>0</v>
      </c>
    </row>
    <row r="20" spans="1:14" ht="36.6" customHeight="1" thickBot="1" x14ac:dyDescent="0.3">
      <c r="A20" s="185" t="s">
        <v>9</v>
      </c>
      <c r="B20" s="190" t="s">
        <v>10</v>
      </c>
      <c r="C20" s="13" t="s">
        <v>5</v>
      </c>
      <c r="D20" s="10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106">
        <v>0</v>
      </c>
      <c r="K20" s="106">
        <v>0</v>
      </c>
      <c r="L20" s="106">
        <v>0</v>
      </c>
      <c r="M20" s="106">
        <v>0</v>
      </c>
      <c r="N20" s="154">
        <v>0</v>
      </c>
    </row>
    <row r="21" spans="1:14" ht="23.45" customHeight="1" thickBot="1" x14ac:dyDescent="0.3">
      <c r="A21" s="186"/>
      <c r="B21" s="191"/>
      <c r="C21" s="14" t="s">
        <v>6</v>
      </c>
      <c r="D21" s="11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104">
        <v>0</v>
      </c>
      <c r="K21" s="104">
        <v>0</v>
      </c>
      <c r="L21" s="104">
        <v>0</v>
      </c>
      <c r="M21" s="104">
        <v>0</v>
      </c>
      <c r="N21" s="152">
        <v>0</v>
      </c>
    </row>
    <row r="22" spans="1:14" ht="36.6" customHeight="1" thickBot="1" x14ac:dyDescent="0.3">
      <c r="A22" s="186"/>
      <c r="B22" s="191"/>
      <c r="C22" s="16" t="s">
        <v>7</v>
      </c>
      <c r="D22" s="11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104">
        <v>0</v>
      </c>
      <c r="K22" s="104">
        <v>0</v>
      </c>
      <c r="L22" s="104">
        <v>0</v>
      </c>
      <c r="M22" s="104">
        <v>0</v>
      </c>
      <c r="N22" s="152">
        <v>0</v>
      </c>
    </row>
    <row r="23" spans="1:14" ht="36.6" customHeight="1" thickBot="1" x14ac:dyDescent="0.3">
      <c r="A23" s="187"/>
      <c r="B23" s="192"/>
      <c r="C23" s="15" t="s">
        <v>8</v>
      </c>
      <c r="D23" s="12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105">
        <v>0</v>
      </c>
      <c r="K23" s="105">
        <v>0</v>
      </c>
      <c r="L23" s="105">
        <v>0</v>
      </c>
      <c r="M23" s="105">
        <v>0</v>
      </c>
      <c r="N23" s="153">
        <v>0</v>
      </c>
    </row>
    <row r="24" spans="1:14" ht="21" customHeight="1" thickBot="1" x14ac:dyDescent="0.3">
      <c r="A24" s="185"/>
      <c r="B24" s="190"/>
      <c r="C24" s="13" t="s">
        <v>11</v>
      </c>
      <c r="D24" s="10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106">
        <v>0</v>
      </c>
      <c r="K24" s="106">
        <v>0</v>
      </c>
      <c r="L24" s="106">
        <v>0</v>
      </c>
      <c r="M24" s="106">
        <v>0</v>
      </c>
      <c r="N24" s="154">
        <v>0</v>
      </c>
    </row>
    <row r="25" spans="1:14" ht="29.25" customHeight="1" thickBot="1" x14ac:dyDescent="0.3">
      <c r="A25" s="186"/>
      <c r="B25" s="191"/>
      <c r="C25" s="13" t="s">
        <v>6</v>
      </c>
      <c r="D25" s="25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107">
        <v>0</v>
      </c>
      <c r="K25" s="107">
        <v>0</v>
      </c>
      <c r="L25" s="107">
        <v>0</v>
      </c>
      <c r="M25" s="107">
        <v>0</v>
      </c>
      <c r="N25" s="155">
        <v>0</v>
      </c>
    </row>
    <row r="26" spans="1:14" ht="30" customHeight="1" thickBot="1" x14ac:dyDescent="0.3">
      <c r="A26" s="186"/>
      <c r="B26" s="191"/>
      <c r="C26" s="17" t="s">
        <v>7</v>
      </c>
      <c r="D26" s="25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107">
        <v>0</v>
      </c>
      <c r="K26" s="107">
        <v>0</v>
      </c>
      <c r="L26" s="107">
        <v>0</v>
      </c>
      <c r="M26" s="107">
        <v>0</v>
      </c>
      <c r="N26" s="155">
        <v>0</v>
      </c>
    </row>
    <row r="27" spans="1:14" ht="42" customHeight="1" thickBot="1" x14ac:dyDescent="0.3">
      <c r="A27" s="187"/>
      <c r="B27" s="192"/>
      <c r="C27" s="17" t="s">
        <v>8</v>
      </c>
      <c r="D27" s="30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108">
        <v>0</v>
      </c>
      <c r="K27" s="108">
        <v>0</v>
      </c>
      <c r="L27" s="108">
        <v>0</v>
      </c>
      <c r="M27" s="108">
        <v>0</v>
      </c>
      <c r="N27" s="156">
        <v>0</v>
      </c>
    </row>
    <row r="28" spans="1:14" ht="34.9" customHeight="1" thickBot="1" x14ac:dyDescent="0.3">
      <c r="A28" s="180" t="s">
        <v>12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2"/>
    </row>
    <row r="29" spans="1:14" ht="31.15" customHeight="1" thickBot="1" x14ac:dyDescent="0.3">
      <c r="A29" s="185" t="s">
        <v>4</v>
      </c>
      <c r="B29" s="190" t="s">
        <v>22</v>
      </c>
      <c r="C29" s="18" t="s">
        <v>5</v>
      </c>
      <c r="D29" s="10">
        <v>0</v>
      </c>
      <c r="E29" s="8">
        <v>0</v>
      </c>
      <c r="F29" s="8">
        <v>0</v>
      </c>
      <c r="G29" s="10">
        <v>0</v>
      </c>
      <c r="H29" s="10">
        <v>0</v>
      </c>
      <c r="I29" s="10">
        <v>0</v>
      </c>
      <c r="J29" s="8">
        <v>0</v>
      </c>
      <c r="K29" s="103">
        <v>0</v>
      </c>
      <c r="L29" s="8">
        <v>0</v>
      </c>
      <c r="M29" s="103">
        <v>0</v>
      </c>
      <c r="N29" s="154">
        <v>0</v>
      </c>
    </row>
    <row r="30" spans="1:14" ht="29.45" customHeight="1" thickBot="1" x14ac:dyDescent="0.3">
      <c r="A30" s="186"/>
      <c r="B30" s="191"/>
      <c r="C30" s="16" t="s">
        <v>6</v>
      </c>
      <c r="D30" s="11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104">
        <v>0</v>
      </c>
      <c r="K30" s="104">
        <v>0</v>
      </c>
      <c r="L30" s="104">
        <v>0</v>
      </c>
      <c r="M30" s="104">
        <v>0</v>
      </c>
      <c r="N30" s="152">
        <v>0</v>
      </c>
    </row>
    <row r="31" spans="1:14" ht="33.6" customHeight="1" thickBot="1" x14ac:dyDescent="0.3">
      <c r="A31" s="186"/>
      <c r="B31" s="191"/>
      <c r="C31" s="16" t="s">
        <v>7</v>
      </c>
      <c r="D31" s="11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104">
        <v>0</v>
      </c>
      <c r="K31" s="104">
        <v>0</v>
      </c>
      <c r="L31" s="104">
        <v>0</v>
      </c>
      <c r="M31" s="104">
        <v>0</v>
      </c>
      <c r="N31" s="152">
        <v>0</v>
      </c>
    </row>
    <row r="32" spans="1:14" ht="28.9" customHeight="1" thickBot="1" x14ac:dyDescent="0.3">
      <c r="A32" s="187"/>
      <c r="B32" s="192"/>
      <c r="C32" s="15" t="s">
        <v>8</v>
      </c>
      <c r="D32" s="12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105">
        <v>0</v>
      </c>
      <c r="K32" s="105">
        <v>0</v>
      </c>
      <c r="L32" s="105">
        <v>0</v>
      </c>
      <c r="M32" s="105">
        <v>0</v>
      </c>
      <c r="N32" s="153">
        <v>0</v>
      </c>
    </row>
    <row r="33" spans="1:14" ht="25.15" customHeight="1" thickBot="1" x14ac:dyDescent="0.3">
      <c r="A33" s="180" t="s">
        <v>9</v>
      </c>
      <c r="B33" s="180" t="s">
        <v>13</v>
      </c>
      <c r="C33" s="13" t="s">
        <v>5</v>
      </c>
      <c r="D33" s="10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106">
        <v>0</v>
      </c>
      <c r="K33" s="106">
        <v>0</v>
      </c>
      <c r="L33" s="106">
        <v>0</v>
      </c>
      <c r="M33" s="106">
        <v>0</v>
      </c>
      <c r="N33" s="154">
        <v>0</v>
      </c>
    </row>
    <row r="34" spans="1:14" ht="21.6" customHeight="1" thickBot="1" x14ac:dyDescent="0.3">
      <c r="A34" s="183"/>
      <c r="B34" s="183"/>
      <c r="C34" s="14" t="s">
        <v>6</v>
      </c>
      <c r="D34" s="11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104">
        <v>0</v>
      </c>
      <c r="K34" s="104">
        <v>0</v>
      </c>
      <c r="L34" s="104">
        <v>0</v>
      </c>
      <c r="M34" s="104">
        <v>0</v>
      </c>
      <c r="N34" s="152">
        <v>0</v>
      </c>
    </row>
    <row r="35" spans="1:14" ht="30.6" customHeight="1" thickBot="1" x14ac:dyDescent="0.3">
      <c r="A35" s="183"/>
      <c r="B35" s="183"/>
      <c r="C35" s="14" t="s">
        <v>7</v>
      </c>
      <c r="D35" s="11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104">
        <v>0</v>
      </c>
      <c r="K35" s="104">
        <v>0</v>
      </c>
      <c r="L35" s="104">
        <v>0</v>
      </c>
      <c r="M35" s="104">
        <v>0</v>
      </c>
      <c r="N35" s="152">
        <v>0</v>
      </c>
    </row>
    <row r="36" spans="1:14" ht="30.6" customHeight="1" thickBot="1" x14ac:dyDescent="0.3">
      <c r="A36" s="184"/>
      <c r="B36" s="184"/>
      <c r="C36" s="15" t="s">
        <v>8</v>
      </c>
      <c r="D36" s="12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105">
        <v>0</v>
      </c>
      <c r="K36" s="105">
        <v>0</v>
      </c>
      <c r="L36" s="105">
        <v>0</v>
      </c>
      <c r="M36" s="105">
        <v>0</v>
      </c>
      <c r="N36" s="153">
        <v>0</v>
      </c>
    </row>
    <row r="37" spans="1:14" ht="14.45" customHeight="1" thickBot="1" x14ac:dyDescent="0.3">
      <c r="A37" s="185"/>
      <c r="B37" s="190"/>
      <c r="C37" s="13" t="s">
        <v>14</v>
      </c>
      <c r="D37" s="10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106">
        <v>0</v>
      </c>
      <c r="K37" s="106">
        <v>0</v>
      </c>
      <c r="L37" s="106">
        <v>0</v>
      </c>
      <c r="M37" s="106">
        <v>0</v>
      </c>
      <c r="N37" s="154">
        <v>0</v>
      </c>
    </row>
    <row r="38" spans="1:14" ht="32.450000000000003" customHeight="1" thickBot="1" x14ac:dyDescent="0.3">
      <c r="A38" s="186"/>
      <c r="B38" s="191"/>
      <c r="C38" s="13" t="s">
        <v>6</v>
      </c>
      <c r="D38" s="25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107">
        <v>0</v>
      </c>
      <c r="K38" s="107">
        <v>0</v>
      </c>
      <c r="L38" s="107">
        <v>0</v>
      </c>
      <c r="M38" s="107">
        <v>0</v>
      </c>
      <c r="N38" s="155">
        <v>0</v>
      </c>
    </row>
    <row r="39" spans="1:14" ht="32.450000000000003" customHeight="1" thickBot="1" x14ac:dyDescent="0.3">
      <c r="A39" s="186"/>
      <c r="B39" s="191"/>
      <c r="C39" s="17" t="s">
        <v>7</v>
      </c>
      <c r="D39" s="25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107">
        <v>0</v>
      </c>
      <c r="K39" s="107">
        <v>0</v>
      </c>
      <c r="L39" s="107">
        <v>0</v>
      </c>
      <c r="M39" s="107">
        <v>0</v>
      </c>
      <c r="N39" s="155">
        <v>0</v>
      </c>
    </row>
    <row r="40" spans="1:14" ht="32.450000000000003" customHeight="1" thickBot="1" x14ac:dyDescent="0.3">
      <c r="A40" s="187"/>
      <c r="B40" s="192"/>
      <c r="C40" s="4" t="s">
        <v>8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108">
        <v>0</v>
      </c>
      <c r="K40" s="108">
        <v>0</v>
      </c>
      <c r="L40" s="108">
        <v>0</v>
      </c>
      <c r="M40" s="108">
        <v>0</v>
      </c>
      <c r="N40" s="156">
        <v>0</v>
      </c>
    </row>
    <row r="41" spans="1:14" ht="31.15" customHeight="1" thickBot="1" x14ac:dyDescent="0.3">
      <c r="A41" s="174" t="s">
        <v>15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6"/>
    </row>
    <row r="42" spans="1:14" ht="22.15" customHeight="1" thickBot="1" x14ac:dyDescent="0.3">
      <c r="A42" s="180" t="s">
        <v>4</v>
      </c>
      <c r="B42" s="180" t="s">
        <v>16</v>
      </c>
      <c r="C42" s="13" t="s">
        <v>5</v>
      </c>
      <c r="D42" s="10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106">
        <v>0</v>
      </c>
      <c r="K42" s="106">
        <v>0</v>
      </c>
      <c r="L42" s="106">
        <v>0</v>
      </c>
      <c r="M42" s="106">
        <v>0</v>
      </c>
      <c r="N42" s="154">
        <v>0</v>
      </c>
    </row>
    <row r="43" spans="1:14" ht="22.15" customHeight="1" thickBot="1" x14ac:dyDescent="0.3">
      <c r="A43" s="183"/>
      <c r="B43" s="183"/>
      <c r="C43" s="14" t="s">
        <v>6</v>
      </c>
      <c r="D43" s="11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104">
        <v>0</v>
      </c>
      <c r="K43" s="104">
        <v>0</v>
      </c>
      <c r="L43" s="104">
        <v>0</v>
      </c>
      <c r="M43" s="104">
        <v>0</v>
      </c>
      <c r="N43" s="152">
        <v>0</v>
      </c>
    </row>
    <row r="44" spans="1:14" ht="34.15" customHeight="1" thickBot="1" x14ac:dyDescent="0.3">
      <c r="A44" s="183"/>
      <c r="B44" s="183"/>
      <c r="C44" s="16" t="s">
        <v>7</v>
      </c>
      <c r="D44" s="11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104">
        <v>0</v>
      </c>
      <c r="K44" s="104">
        <v>0</v>
      </c>
      <c r="L44" s="104">
        <v>0</v>
      </c>
      <c r="M44" s="104">
        <v>0</v>
      </c>
      <c r="N44" s="152">
        <v>0</v>
      </c>
    </row>
    <row r="45" spans="1:14" ht="32.450000000000003" customHeight="1" thickBot="1" x14ac:dyDescent="0.3">
      <c r="A45" s="184"/>
      <c r="B45" s="184"/>
      <c r="C45" s="15" t="s">
        <v>8</v>
      </c>
      <c r="D45" s="12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105">
        <v>0</v>
      </c>
      <c r="K45" s="105">
        <v>0</v>
      </c>
      <c r="L45" s="105">
        <v>0</v>
      </c>
      <c r="M45" s="105">
        <v>0</v>
      </c>
      <c r="N45" s="153">
        <v>0</v>
      </c>
    </row>
    <row r="46" spans="1:14" ht="25.15" customHeight="1" thickBot="1" x14ac:dyDescent="0.3">
      <c r="A46" s="185"/>
      <c r="B46" s="203"/>
      <c r="C46" s="17" t="s">
        <v>14</v>
      </c>
      <c r="D46" s="10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106">
        <v>0</v>
      </c>
      <c r="K46" s="106">
        <v>0</v>
      </c>
      <c r="L46" s="106">
        <v>0</v>
      </c>
      <c r="M46" s="106">
        <v>0</v>
      </c>
      <c r="N46" s="154">
        <v>0</v>
      </c>
    </row>
    <row r="47" spans="1:14" ht="35.25" customHeight="1" thickBot="1" x14ac:dyDescent="0.3">
      <c r="A47" s="186"/>
      <c r="B47" s="204"/>
      <c r="C47" s="13" t="s">
        <v>6</v>
      </c>
      <c r="D47" s="25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107">
        <v>0</v>
      </c>
      <c r="K47" s="107">
        <v>0</v>
      </c>
      <c r="L47" s="107">
        <v>0</v>
      </c>
      <c r="M47" s="107">
        <v>0</v>
      </c>
      <c r="N47" s="155">
        <v>0</v>
      </c>
    </row>
    <row r="48" spans="1:14" ht="33.6" customHeight="1" thickBot="1" x14ac:dyDescent="0.3">
      <c r="A48" s="186"/>
      <c r="B48" s="204"/>
      <c r="C48" s="17" t="s">
        <v>7</v>
      </c>
      <c r="D48" s="25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107">
        <v>0</v>
      </c>
      <c r="K48" s="107">
        <v>0</v>
      </c>
      <c r="L48" s="107">
        <v>0</v>
      </c>
      <c r="M48" s="107">
        <v>0</v>
      </c>
      <c r="N48" s="155">
        <v>0</v>
      </c>
    </row>
    <row r="49" spans="1:14" ht="32.450000000000003" customHeight="1" thickBot="1" x14ac:dyDescent="0.3">
      <c r="A49" s="187"/>
      <c r="B49" s="205"/>
      <c r="C49" s="17" t="s">
        <v>8</v>
      </c>
      <c r="D49" s="30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108">
        <v>0</v>
      </c>
      <c r="K49" s="108">
        <v>0</v>
      </c>
      <c r="L49" s="108">
        <v>0</v>
      </c>
      <c r="M49" s="108">
        <v>0</v>
      </c>
      <c r="N49" s="156">
        <v>0</v>
      </c>
    </row>
    <row r="50" spans="1:14" ht="16.149999999999999" customHeight="1" thickBot="1" x14ac:dyDescent="0.3">
      <c r="A50" s="174" t="s">
        <v>17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6"/>
    </row>
    <row r="51" spans="1:14" ht="31.9" customHeight="1" thickBot="1" x14ac:dyDescent="0.3">
      <c r="A51" s="171" t="s">
        <v>4</v>
      </c>
      <c r="B51" s="180" t="s">
        <v>48</v>
      </c>
      <c r="C51" s="17" t="s">
        <v>5</v>
      </c>
      <c r="D51" s="32">
        <f>D52+D53+D54</f>
        <v>500</v>
      </c>
      <c r="E51" s="27">
        <f t="shared" ref="E51:J51" si="0">E52+E53+E54</f>
        <v>973.6</v>
      </c>
      <c r="F51" s="64">
        <f t="shared" si="0"/>
        <v>984</v>
      </c>
      <c r="G51" s="27">
        <f t="shared" si="0"/>
        <v>984</v>
      </c>
      <c r="H51" s="27">
        <f t="shared" si="0"/>
        <v>984</v>
      </c>
      <c r="I51" s="27">
        <f t="shared" si="0"/>
        <v>1243</v>
      </c>
      <c r="J51" s="109">
        <f t="shared" si="0"/>
        <v>846.80000000000007</v>
      </c>
      <c r="K51" s="123">
        <f t="shared" ref="K51:N51" si="1">K52+K53+K54</f>
        <v>846.76130000000001</v>
      </c>
      <c r="L51" s="123">
        <f t="shared" si="1"/>
        <v>846.76130000000001</v>
      </c>
      <c r="M51" s="123">
        <f t="shared" si="1"/>
        <v>846.76130000000001</v>
      </c>
      <c r="N51" s="157">
        <f t="shared" si="1"/>
        <v>846.76130000000001</v>
      </c>
    </row>
    <row r="52" spans="1:14" ht="38.450000000000003" customHeight="1" thickBot="1" x14ac:dyDescent="0.3">
      <c r="A52" s="172"/>
      <c r="B52" s="183"/>
      <c r="C52" s="19" t="s">
        <v>6</v>
      </c>
      <c r="D52" s="11"/>
      <c r="E52" s="24">
        <v>384.6</v>
      </c>
      <c r="F52" s="65">
        <v>395</v>
      </c>
      <c r="G52" s="71">
        <v>395</v>
      </c>
      <c r="H52" s="71">
        <v>395</v>
      </c>
      <c r="I52" s="88">
        <f>395+259.6</f>
        <v>654.6</v>
      </c>
      <c r="J52" s="110">
        <v>10.199999999999999</v>
      </c>
      <c r="K52" s="122">
        <v>10.161300000000001</v>
      </c>
      <c r="L52" s="122">
        <v>10.161300000000001</v>
      </c>
      <c r="M52" s="122">
        <v>10.161300000000001</v>
      </c>
      <c r="N52" s="158">
        <v>10.161300000000001</v>
      </c>
    </row>
    <row r="53" spans="1:14" ht="52.9" customHeight="1" thickBot="1" x14ac:dyDescent="0.3">
      <c r="A53" s="172"/>
      <c r="B53" s="183"/>
      <c r="C53" s="19" t="s">
        <v>7</v>
      </c>
      <c r="D53" s="26">
        <v>500</v>
      </c>
      <c r="E53" s="24">
        <v>589</v>
      </c>
      <c r="F53" s="65">
        <v>589</v>
      </c>
      <c r="G53" s="54">
        <v>589</v>
      </c>
      <c r="H53" s="54">
        <v>589</v>
      </c>
      <c r="I53" s="54">
        <f>589-0.6</f>
        <v>588.4</v>
      </c>
      <c r="J53" s="111">
        <v>836.6</v>
      </c>
      <c r="K53" s="111">
        <v>836.6</v>
      </c>
      <c r="L53" s="111">
        <v>836.6</v>
      </c>
      <c r="M53" s="111">
        <v>836.6</v>
      </c>
      <c r="N53" s="159">
        <v>836.6</v>
      </c>
    </row>
    <row r="54" spans="1:14" ht="42" customHeight="1" thickBot="1" x14ac:dyDescent="0.3">
      <c r="A54" s="173"/>
      <c r="B54" s="184"/>
      <c r="C54" s="19" t="s">
        <v>8</v>
      </c>
      <c r="D54" s="92">
        <v>0</v>
      </c>
      <c r="E54" s="93">
        <v>0</v>
      </c>
      <c r="F54" s="94">
        <v>0</v>
      </c>
      <c r="G54" s="95">
        <v>0</v>
      </c>
      <c r="H54" s="95">
        <v>0</v>
      </c>
      <c r="I54" s="95">
        <v>0</v>
      </c>
      <c r="J54" s="112">
        <v>0</v>
      </c>
      <c r="K54" s="112">
        <v>0</v>
      </c>
      <c r="L54" s="112">
        <v>0</v>
      </c>
      <c r="M54" s="112">
        <v>0</v>
      </c>
      <c r="N54" s="160">
        <v>0</v>
      </c>
    </row>
    <row r="55" spans="1:14" ht="42" customHeight="1" thickBot="1" x14ac:dyDescent="0.3">
      <c r="A55" s="171" t="s">
        <v>9</v>
      </c>
      <c r="B55" s="171" t="s">
        <v>81</v>
      </c>
      <c r="C55" s="90" t="s">
        <v>5</v>
      </c>
      <c r="D55" s="97">
        <f>D56+D57+D58</f>
        <v>0</v>
      </c>
      <c r="E55" s="98">
        <f>E56+E57+E58</f>
        <v>0</v>
      </c>
      <c r="F55" s="98">
        <f t="shared" ref="F55:J55" si="2">F56+F57+F58</f>
        <v>0</v>
      </c>
      <c r="G55" s="98">
        <f t="shared" si="2"/>
        <v>0</v>
      </c>
      <c r="H55" s="98">
        <f t="shared" si="2"/>
        <v>0</v>
      </c>
      <c r="I55" s="98">
        <f t="shared" si="2"/>
        <v>0</v>
      </c>
      <c r="J55" s="113">
        <f t="shared" si="2"/>
        <v>384.8</v>
      </c>
      <c r="K55" s="124">
        <f t="shared" ref="K55:N55" si="3">K56+K57+K58</f>
        <v>384.83870000000002</v>
      </c>
      <c r="L55" s="113">
        <f t="shared" si="3"/>
        <v>0</v>
      </c>
      <c r="M55" s="113">
        <f t="shared" si="3"/>
        <v>0</v>
      </c>
      <c r="N55" s="132">
        <f t="shared" si="3"/>
        <v>0</v>
      </c>
    </row>
    <row r="56" spans="1:14" ht="42" customHeight="1" thickBot="1" x14ac:dyDescent="0.3">
      <c r="A56" s="172"/>
      <c r="B56" s="172"/>
      <c r="C56" s="91" t="s">
        <v>6</v>
      </c>
      <c r="D56" s="99"/>
      <c r="E56" s="24"/>
      <c r="F56" s="65"/>
      <c r="G56" s="54"/>
      <c r="H56" s="54"/>
      <c r="I56" s="54"/>
      <c r="J56" s="111">
        <v>384.8</v>
      </c>
      <c r="K56" s="125">
        <v>384.83870000000002</v>
      </c>
      <c r="L56" s="77"/>
      <c r="M56" s="77"/>
      <c r="N56" s="133"/>
    </row>
    <row r="57" spans="1:14" ht="42" customHeight="1" thickBot="1" x14ac:dyDescent="0.3">
      <c r="A57" s="172"/>
      <c r="B57" s="172"/>
      <c r="C57" s="91" t="s">
        <v>7</v>
      </c>
      <c r="D57" s="99"/>
      <c r="E57" s="24"/>
      <c r="F57" s="65"/>
      <c r="G57" s="54"/>
      <c r="H57" s="54"/>
      <c r="I57" s="54"/>
      <c r="J57" s="111">
        <v>0</v>
      </c>
      <c r="K57" s="111">
        <v>0</v>
      </c>
      <c r="L57" s="77"/>
      <c r="M57" s="77"/>
      <c r="N57" s="133"/>
    </row>
    <row r="58" spans="1:14" ht="42" customHeight="1" thickBot="1" x14ac:dyDescent="0.3">
      <c r="A58" s="173"/>
      <c r="B58" s="173"/>
      <c r="C58" s="91" t="s">
        <v>8</v>
      </c>
      <c r="D58" s="100"/>
      <c r="E58" s="28"/>
      <c r="F58" s="66"/>
      <c r="G58" s="55"/>
      <c r="H58" s="55"/>
      <c r="I58" s="55"/>
      <c r="J58" s="114">
        <v>0</v>
      </c>
      <c r="K58" s="114">
        <v>0</v>
      </c>
      <c r="L58" s="134"/>
      <c r="M58" s="134"/>
      <c r="N58" s="135"/>
    </row>
    <row r="59" spans="1:14" ht="25.9" customHeight="1" thickBot="1" x14ac:dyDescent="0.3">
      <c r="A59" s="185" t="s">
        <v>80</v>
      </c>
      <c r="B59" s="203" t="s">
        <v>18</v>
      </c>
      <c r="C59" s="17" t="s">
        <v>5</v>
      </c>
      <c r="D59" s="10">
        <f>D60+D61+D62</f>
        <v>26.4</v>
      </c>
      <c r="E59" s="10">
        <f t="shared" ref="E59:J59" si="4">E60+E61+E62</f>
        <v>26.4</v>
      </c>
      <c r="F59" s="136">
        <f t="shared" si="4"/>
        <v>16</v>
      </c>
      <c r="G59" s="32">
        <f t="shared" si="4"/>
        <v>16</v>
      </c>
      <c r="H59" s="32">
        <f t="shared" si="4"/>
        <v>16</v>
      </c>
      <c r="I59" s="32">
        <f t="shared" si="4"/>
        <v>16</v>
      </c>
      <c r="J59" s="27">
        <f t="shared" si="4"/>
        <v>16</v>
      </c>
      <c r="K59" s="137">
        <f t="shared" ref="K59:N59" si="5">K60+K61+K62</f>
        <v>16</v>
      </c>
      <c r="L59" s="27">
        <f t="shared" si="5"/>
        <v>0</v>
      </c>
      <c r="M59" s="27">
        <f t="shared" si="5"/>
        <v>0</v>
      </c>
      <c r="N59" s="138">
        <f t="shared" si="5"/>
        <v>0</v>
      </c>
    </row>
    <row r="60" spans="1:14" ht="25.9" customHeight="1" thickBot="1" x14ac:dyDescent="0.3">
      <c r="A60" s="186"/>
      <c r="B60" s="204"/>
      <c r="C60" s="19" t="s">
        <v>6</v>
      </c>
      <c r="D60" s="11">
        <v>26.4</v>
      </c>
      <c r="E60" s="7">
        <v>26.4</v>
      </c>
      <c r="F60" s="65">
        <v>16</v>
      </c>
      <c r="G60" s="70">
        <v>16</v>
      </c>
      <c r="H60" s="70">
        <v>16</v>
      </c>
      <c r="I60" s="70">
        <v>16</v>
      </c>
      <c r="J60" s="115">
        <v>16</v>
      </c>
      <c r="K60" s="115">
        <v>16</v>
      </c>
      <c r="L60" s="77"/>
      <c r="M60" s="77"/>
      <c r="N60" s="133"/>
    </row>
    <row r="61" spans="1:14" ht="31.9" customHeight="1" thickBot="1" x14ac:dyDescent="0.3">
      <c r="A61" s="186"/>
      <c r="B61" s="204"/>
      <c r="C61" s="19" t="s">
        <v>7</v>
      </c>
      <c r="D61" s="26">
        <v>0</v>
      </c>
      <c r="E61" s="24">
        <v>0</v>
      </c>
      <c r="F61" s="24">
        <v>0</v>
      </c>
      <c r="G61" s="62">
        <v>0</v>
      </c>
      <c r="H61" s="62">
        <v>0</v>
      </c>
      <c r="I61" s="62">
        <v>0</v>
      </c>
      <c r="J61" s="116">
        <v>0</v>
      </c>
      <c r="K61" s="116">
        <v>0</v>
      </c>
      <c r="L61" s="77"/>
      <c r="M61" s="77"/>
      <c r="N61" s="133"/>
    </row>
    <row r="62" spans="1:14" ht="29.45" customHeight="1" thickBot="1" x14ac:dyDescent="0.3">
      <c r="A62" s="187"/>
      <c r="B62" s="205"/>
      <c r="C62" s="19" t="s">
        <v>8</v>
      </c>
      <c r="D62" s="61">
        <v>0</v>
      </c>
      <c r="E62" s="28">
        <v>0</v>
      </c>
      <c r="F62" s="28">
        <v>0</v>
      </c>
      <c r="G62" s="63">
        <v>0</v>
      </c>
      <c r="H62" s="63">
        <v>0</v>
      </c>
      <c r="I62" s="63">
        <v>0</v>
      </c>
      <c r="J62" s="117">
        <v>0</v>
      </c>
      <c r="K62" s="117">
        <v>0</v>
      </c>
      <c r="L62" s="134"/>
      <c r="M62" s="134"/>
      <c r="N62" s="135"/>
    </row>
    <row r="63" spans="1:14" ht="18.600000000000001" customHeight="1" thickBot="1" x14ac:dyDescent="0.3">
      <c r="A63" s="186"/>
      <c r="B63" s="191"/>
      <c r="C63" s="130" t="s">
        <v>19</v>
      </c>
      <c r="D63" s="96">
        <f t="shared" ref="D63:I66" si="6">D51+D59</f>
        <v>526.4</v>
      </c>
      <c r="E63" s="131">
        <f t="shared" si="6"/>
        <v>1000</v>
      </c>
      <c r="F63" s="131">
        <f t="shared" si="6"/>
        <v>1000</v>
      </c>
      <c r="G63" s="131">
        <f t="shared" si="6"/>
        <v>1000</v>
      </c>
      <c r="H63" s="131">
        <f t="shared" si="6"/>
        <v>1000</v>
      </c>
      <c r="I63" s="131">
        <f t="shared" si="6"/>
        <v>1259</v>
      </c>
      <c r="J63" s="129">
        <f t="shared" ref="J63:K66" si="7">J51+J59+J55</f>
        <v>1247.6000000000001</v>
      </c>
      <c r="K63" s="129">
        <f t="shared" si="7"/>
        <v>1247.5999999999999</v>
      </c>
      <c r="L63" s="129">
        <f t="shared" ref="L63:N63" si="8">L51+L59+L55</f>
        <v>846.76130000000001</v>
      </c>
      <c r="M63" s="129">
        <f t="shared" si="8"/>
        <v>846.76130000000001</v>
      </c>
      <c r="N63" s="161">
        <f t="shared" si="8"/>
        <v>846.76130000000001</v>
      </c>
    </row>
    <row r="64" spans="1:14" ht="30.75" customHeight="1" thickBot="1" x14ac:dyDescent="0.3">
      <c r="A64" s="186"/>
      <c r="B64" s="191"/>
      <c r="C64" s="17" t="s">
        <v>6</v>
      </c>
      <c r="D64" s="31">
        <f t="shared" si="6"/>
        <v>26.4</v>
      </c>
      <c r="E64" s="23">
        <f t="shared" si="6"/>
        <v>411</v>
      </c>
      <c r="F64" s="23">
        <f t="shared" si="6"/>
        <v>411</v>
      </c>
      <c r="G64" s="23">
        <f t="shared" si="6"/>
        <v>411</v>
      </c>
      <c r="H64" s="23">
        <f t="shared" si="6"/>
        <v>411</v>
      </c>
      <c r="I64" s="23">
        <f t="shared" si="6"/>
        <v>670.6</v>
      </c>
      <c r="J64" s="118">
        <f t="shared" si="7"/>
        <v>411</v>
      </c>
      <c r="K64" s="118">
        <f t="shared" si="7"/>
        <v>411</v>
      </c>
      <c r="L64" s="118">
        <f t="shared" ref="L64:N64" si="9">L52+L60+L56</f>
        <v>10.161300000000001</v>
      </c>
      <c r="M64" s="118">
        <f t="shared" si="9"/>
        <v>10.161300000000001</v>
      </c>
      <c r="N64" s="162">
        <f t="shared" si="9"/>
        <v>10.161300000000001</v>
      </c>
    </row>
    <row r="65" spans="1:14" ht="30.6" customHeight="1" thickBot="1" x14ac:dyDescent="0.3">
      <c r="A65" s="186"/>
      <c r="B65" s="191"/>
      <c r="C65" s="17" t="s">
        <v>7</v>
      </c>
      <c r="D65" s="31">
        <f t="shared" si="6"/>
        <v>500</v>
      </c>
      <c r="E65" s="23">
        <f t="shared" si="6"/>
        <v>589</v>
      </c>
      <c r="F65" s="23">
        <f t="shared" si="6"/>
        <v>589</v>
      </c>
      <c r="G65" s="23">
        <f t="shared" si="6"/>
        <v>589</v>
      </c>
      <c r="H65" s="23">
        <f t="shared" si="6"/>
        <v>589</v>
      </c>
      <c r="I65" s="23">
        <f t="shared" si="6"/>
        <v>588.4</v>
      </c>
      <c r="J65" s="118">
        <f t="shared" si="7"/>
        <v>836.6</v>
      </c>
      <c r="K65" s="118">
        <f t="shared" si="7"/>
        <v>836.6</v>
      </c>
      <c r="L65" s="118">
        <f t="shared" ref="L65:N65" si="10">L53+L61+L57</f>
        <v>836.6</v>
      </c>
      <c r="M65" s="118">
        <f t="shared" si="10"/>
        <v>836.6</v>
      </c>
      <c r="N65" s="162">
        <f t="shared" si="10"/>
        <v>836.6</v>
      </c>
    </row>
    <row r="66" spans="1:14" ht="30.6" customHeight="1" thickBot="1" x14ac:dyDescent="0.3">
      <c r="A66" s="187"/>
      <c r="B66" s="192"/>
      <c r="C66" s="17" t="s">
        <v>8</v>
      </c>
      <c r="D66" s="33">
        <f t="shared" si="6"/>
        <v>0</v>
      </c>
      <c r="E66" s="34">
        <f t="shared" si="6"/>
        <v>0</v>
      </c>
      <c r="F66" s="34">
        <f t="shared" si="6"/>
        <v>0</v>
      </c>
      <c r="G66" s="34">
        <f t="shared" si="6"/>
        <v>0</v>
      </c>
      <c r="H66" s="34">
        <f t="shared" si="6"/>
        <v>0</v>
      </c>
      <c r="I66" s="34">
        <f t="shared" si="6"/>
        <v>0</v>
      </c>
      <c r="J66" s="119">
        <f t="shared" si="7"/>
        <v>0</v>
      </c>
      <c r="K66" s="119">
        <f t="shared" si="7"/>
        <v>0</v>
      </c>
      <c r="L66" s="119">
        <f t="shared" ref="L66:N66" si="11">L54+L62+L58</f>
        <v>0</v>
      </c>
      <c r="M66" s="119">
        <f t="shared" si="11"/>
        <v>0</v>
      </c>
      <c r="N66" s="163">
        <f t="shared" si="11"/>
        <v>0</v>
      </c>
    </row>
    <row r="67" spans="1:14" ht="30" customHeight="1" thickBot="1" x14ac:dyDescent="0.3">
      <c r="A67" s="180"/>
      <c r="B67" s="197" t="s">
        <v>20</v>
      </c>
      <c r="C67" s="198"/>
      <c r="D67" s="36">
        <f t="shared" ref="D67:J70" si="12">D24+D37+D46+D63</f>
        <v>526.4</v>
      </c>
      <c r="E67" s="36">
        <f t="shared" si="12"/>
        <v>1000</v>
      </c>
      <c r="F67" s="36">
        <f t="shared" si="12"/>
        <v>1000</v>
      </c>
      <c r="G67" s="36">
        <f t="shared" si="12"/>
        <v>1000</v>
      </c>
      <c r="H67" s="36">
        <f t="shared" si="12"/>
        <v>1000</v>
      </c>
      <c r="I67" s="36">
        <f t="shared" si="12"/>
        <v>1259</v>
      </c>
      <c r="J67" s="120">
        <f t="shared" si="12"/>
        <v>1247.6000000000001</v>
      </c>
      <c r="K67" s="120">
        <f t="shared" ref="K67:L67" si="13">K24+K37+K46+K63</f>
        <v>1247.5999999999999</v>
      </c>
      <c r="L67" s="120">
        <f t="shared" si="13"/>
        <v>846.76130000000001</v>
      </c>
      <c r="M67" s="120">
        <f t="shared" ref="M67:N67" si="14">M24+M37+M46+M63</f>
        <v>846.76130000000001</v>
      </c>
      <c r="N67" s="36">
        <f t="shared" si="14"/>
        <v>846.76130000000001</v>
      </c>
    </row>
    <row r="68" spans="1:14" ht="33.6" customHeight="1" thickBot="1" x14ac:dyDescent="0.3">
      <c r="A68" s="183"/>
      <c r="B68" s="199" t="s">
        <v>6</v>
      </c>
      <c r="C68" s="200"/>
      <c r="D68" s="35">
        <f t="shared" si="12"/>
        <v>26.4</v>
      </c>
      <c r="E68" s="35">
        <f t="shared" si="12"/>
        <v>411</v>
      </c>
      <c r="F68" s="35">
        <f t="shared" si="12"/>
        <v>411</v>
      </c>
      <c r="G68" s="35">
        <f t="shared" si="12"/>
        <v>411</v>
      </c>
      <c r="H68" s="35">
        <f t="shared" si="12"/>
        <v>411</v>
      </c>
      <c r="I68" s="35">
        <f t="shared" si="12"/>
        <v>670.6</v>
      </c>
      <c r="J68" s="121">
        <f t="shared" si="12"/>
        <v>411</v>
      </c>
      <c r="K68" s="121">
        <f t="shared" ref="K68:L68" si="15">K25+K38+K47+K64</f>
        <v>411</v>
      </c>
      <c r="L68" s="121">
        <f t="shared" si="15"/>
        <v>10.161300000000001</v>
      </c>
      <c r="M68" s="121">
        <f t="shared" ref="M68:N68" si="16">M25+M38+M47+M64</f>
        <v>10.161300000000001</v>
      </c>
      <c r="N68" s="35">
        <f t="shared" si="16"/>
        <v>10.161300000000001</v>
      </c>
    </row>
    <row r="69" spans="1:14" ht="33.6" customHeight="1" thickBot="1" x14ac:dyDescent="0.3">
      <c r="A69" s="183"/>
      <c r="B69" s="199" t="s">
        <v>7</v>
      </c>
      <c r="C69" s="200"/>
      <c r="D69" s="35">
        <f t="shared" si="12"/>
        <v>500</v>
      </c>
      <c r="E69" s="35">
        <f t="shared" si="12"/>
        <v>589</v>
      </c>
      <c r="F69" s="35">
        <f t="shared" si="12"/>
        <v>589</v>
      </c>
      <c r="G69" s="35">
        <f t="shared" si="12"/>
        <v>589</v>
      </c>
      <c r="H69" s="35">
        <f t="shared" si="12"/>
        <v>589</v>
      </c>
      <c r="I69" s="35">
        <f t="shared" si="12"/>
        <v>588.4</v>
      </c>
      <c r="J69" s="121">
        <f t="shared" si="12"/>
        <v>836.6</v>
      </c>
      <c r="K69" s="121">
        <f t="shared" ref="K69:L69" si="17">K26+K39+K48+K65</f>
        <v>836.6</v>
      </c>
      <c r="L69" s="121">
        <f t="shared" si="17"/>
        <v>836.6</v>
      </c>
      <c r="M69" s="121">
        <f t="shared" ref="M69:N69" si="18">M26+M39+M48+M65</f>
        <v>836.6</v>
      </c>
      <c r="N69" s="35">
        <f t="shared" si="18"/>
        <v>836.6</v>
      </c>
    </row>
    <row r="70" spans="1:14" ht="33.6" customHeight="1" thickBot="1" x14ac:dyDescent="0.3">
      <c r="A70" s="187"/>
      <c r="B70" s="201" t="s">
        <v>8</v>
      </c>
      <c r="C70" s="202"/>
      <c r="D70" s="36">
        <f t="shared" si="12"/>
        <v>0</v>
      </c>
      <c r="E70" s="36">
        <f t="shared" si="12"/>
        <v>0</v>
      </c>
      <c r="F70" s="36">
        <f t="shared" si="12"/>
        <v>0</v>
      </c>
      <c r="G70" s="36">
        <f t="shared" si="12"/>
        <v>0</v>
      </c>
      <c r="H70" s="36">
        <f t="shared" si="12"/>
        <v>0</v>
      </c>
      <c r="I70" s="36">
        <f t="shared" si="12"/>
        <v>0</v>
      </c>
      <c r="J70" s="120">
        <f t="shared" si="12"/>
        <v>0</v>
      </c>
      <c r="K70" s="120">
        <f t="shared" ref="K70:L70" si="19">K27+K40+K49+K66</f>
        <v>0</v>
      </c>
      <c r="L70" s="120">
        <f t="shared" si="19"/>
        <v>0</v>
      </c>
      <c r="M70" s="120">
        <f t="shared" ref="M70:N70" si="20">M27+M40+M49+M66</f>
        <v>0</v>
      </c>
      <c r="N70" s="36">
        <f t="shared" si="20"/>
        <v>0</v>
      </c>
    </row>
    <row r="71" spans="1:14" ht="18.75" x14ac:dyDescent="0.25">
      <c r="A71" s="1"/>
      <c r="B71" s="193" t="s">
        <v>25</v>
      </c>
      <c r="C71" s="193"/>
      <c r="D71" s="1"/>
      <c r="E71" s="1"/>
      <c r="F71" s="1"/>
    </row>
    <row r="72" spans="1:14" ht="15.75" x14ac:dyDescent="0.25">
      <c r="A72" s="2"/>
      <c r="B72" s="20"/>
      <c r="C72" s="20"/>
    </row>
    <row r="73" spans="1:14" ht="15.75" x14ac:dyDescent="0.25">
      <c r="A73" s="2"/>
    </row>
  </sheetData>
  <mergeCells count="42">
    <mergeCell ref="B20:B23"/>
    <mergeCell ref="B24:B27"/>
    <mergeCell ref="A20:A23"/>
    <mergeCell ref="A24:A27"/>
    <mergeCell ref="A16:A19"/>
    <mergeCell ref="A67:A70"/>
    <mergeCell ref="A63:A66"/>
    <mergeCell ref="B63:B66"/>
    <mergeCell ref="A59:A62"/>
    <mergeCell ref="B59:B62"/>
    <mergeCell ref="B71:C71"/>
    <mergeCell ref="G1:J1"/>
    <mergeCell ref="E4:J4"/>
    <mergeCell ref="E2:J3"/>
    <mergeCell ref="B67:C67"/>
    <mergeCell ref="B68:C68"/>
    <mergeCell ref="B69:C69"/>
    <mergeCell ref="B70:C70"/>
    <mergeCell ref="B29:B32"/>
    <mergeCell ref="B37:B40"/>
    <mergeCell ref="B46:B49"/>
    <mergeCell ref="D12:N12"/>
    <mergeCell ref="B33:B36"/>
    <mergeCell ref="B42:B45"/>
    <mergeCell ref="B51:B54"/>
    <mergeCell ref="C12:C13"/>
    <mergeCell ref="J6:N8"/>
    <mergeCell ref="B9:M10"/>
    <mergeCell ref="A55:A58"/>
    <mergeCell ref="B55:B58"/>
    <mergeCell ref="A14:N15"/>
    <mergeCell ref="A28:N28"/>
    <mergeCell ref="A41:N41"/>
    <mergeCell ref="A50:N50"/>
    <mergeCell ref="A33:A36"/>
    <mergeCell ref="A29:A32"/>
    <mergeCell ref="A42:A45"/>
    <mergeCell ref="A37:A40"/>
    <mergeCell ref="A51:A54"/>
    <mergeCell ref="A46:A49"/>
    <mergeCell ref="A12:A13"/>
    <mergeCell ref="B16:B19"/>
  </mergeCells>
  <pageMargins left="0.31496062992125984" right="0.31496062992125984" top="0.55118110236220474" bottom="0.55118110236220474" header="0" footer="0"/>
  <pageSetup paperSize="9" scale="67" fitToHeight="4" orientation="landscape" r:id="rId1"/>
  <rowBreaks count="2" manualBreakCount="2">
    <brk id="23" max="16383" man="1"/>
    <brk id="4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abSelected="1" view="pageBreakPreview" zoomScaleNormal="110" zoomScaleSheetLayoutView="100" workbookViewId="0">
      <selection activeCell="H8" sqref="H8"/>
    </sheetView>
  </sheetViews>
  <sheetFormatPr defaultRowHeight="15" x14ac:dyDescent="0.25"/>
  <cols>
    <col min="1" max="1" width="38.7109375" customWidth="1"/>
    <col min="2" max="2" width="33.140625" customWidth="1"/>
    <col min="4" max="14" width="11.42578125" customWidth="1"/>
    <col min="15" max="15" width="20.42578125" customWidth="1"/>
  </cols>
  <sheetData>
    <row r="2" spans="1:15" ht="18.75" x14ac:dyDescent="0.3">
      <c r="G2" s="37"/>
      <c r="H2" s="231" t="s">
        <v>79</v>
      </c>
      <c r="I2" s="231"/>
      <c r="J2" s="231"/>
      <c r="K2" s="231"/>
      <c r="L2" s="231"/>
      <c r="M2" s="231"/>
      <c r="N2" s="231"/>
      <c r="O2" s="231"/>
    </row>
    <row r="3" spans="1:15" ht="25.5" customHeight="1" x14ac:dyDescent="0.25">
      <c r="F3" s="196" t="s">
        <v>24</v>
      </c>
      <c r="G3" s="196"/>
      <c r="H3" s="196"/>
      <c r="I3" s="196"/>
      <c r="J3" s="196"/>
      <c r="K3" s="196"/>
      <c r="L3" s="196"/>
      <c r="M3" s="196"/>
      <c r="N3" s="196"/>
      <c r="O3" s="196"/>
    </row>
    <row r="4" spans="1:15" ht="18.75" x14ac:dyDescent="0.3">
      <c r="F4" s="168"/>
      <c r="G4" s="168"/>
      <c r="H4" s="168"/>
      <c r="I4" s="168"/>
      <c r="J4" s="168"/>
      <c r="K4" s="233" t="s">
        <v>103</v>
      </c>
      <c r="L4" s="233"/>
      <c r="M4" s="233"/>
      <c r="N4" s="233"/>
      <c r="O4" s="233"/>
    </row>
    <row r="5" spans="1:15" ht="18.75" x14ac:dyDescent="0.3"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2.5" customHeight="1" x14ac:dyDescent="0.25">
      <c r="F6" s="140"/>
      <c r="G6" s="140"/>
      <c r="H6" s="140"/>
      <c r="I6" s="140"/>
      <c r="J6" s="169" t="s">
        <v>100</v>
      </c>
      <c r="K6" s="169"/>
      <c r="L6" s="169"/>
      <c r="M6" s="169"/>
      <c r="N6" s="169"/>
      <c r="O6" s="169"/>
    </row>
    <row r="7" spans="1:15" ht="22.5" customHeight="1" x14ac:dyDescent="0.25">
      <c r="F7" s="140"/>
      <c r="G7" s="140"/>
      <c r="H7" s="140"/>
      <c r="I7" s="140"/>
      <c r="J7" s="169"/>
      <c r="K7" s="169"/>
      <c r="L7" s="169"/>
      <c r="M7" s="169"/>
      <c r="N7" s="169"/>
      <c r="O7" s="169"/>
    </row>
    <row r="8" spans="1:15" ht="22.5" customHeight="1" x14ac:dyDescent="0.25">
      <c r="F8" s="140"/>
      <c r="G8" s="140"/>
      <c r="H8" s="140"/>
      <c r="I8" s="140"/>
      <c r="J8" s="169"/>
      <c r="K8" s="169"/>
      <c r="L8" s="169"/>
      <c r="M8" s="169"/>
      <c r="N8" s="169"/>
      <c r="O8" s="169"/>
    </row>
    <row r="9" spans="1:15" ht="18" customHeight="1" x14ac:dyDescent="0.25"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spans="1:15" ht="15" customHeight="1" x14ac:dyDescent="0.25">
      <c r="A10" s="167"/>
      <c r="B10" s="232" t="s">
        <v>90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167"/>
      <c r="N10" s="167"/>
      <c r="O10" s="167"/>
    </row>
    <row r="11" spans="1:15" ht="15" customHeight="1" x14ac:dyDescent="0.25">
      <c r="A11" s="167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167"/>
      <c r="N11" s="167"/>
      <c r="O11" s="167"/>
    </row>
    <row r="12" spans="1:15" ht="13.5" customHeight="1" x14ac:dyDescent="0.25">
      <c r="A12" s="167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167"/>
      <c r="N12" s="167"/>
      <c r="O12" s="167"/>
    </row>
    <row r="13" spans="1:15" ht="15.75" thickBot="1" x14ac:dyDescent="0.3"/>
    <row r="14" spans="1:15" ht="28.5" customHeight="1" thickBot="1" x14ac:dyDescent="0.3">
      <c r="A14" s="216" t="s">
        <v>52</v>
      </c>
      <c r="B14" s="219" t="s">
        <v>53</v>
      </c>
      <c r="C14" s="222" t="s">
        <v>54</v>
      </c>
      <c r="D14" s="228" t="s">
        <v>55</v>
      </c>
      <c r="E14" s="229"/>
      <c r="F14" s="229"/>
      <c r="G14" s="229"/>
      <c r="H14" s="229"/>
      <c r="I14" s="229"/>
      <c r="J14" s="229"/>
      <c r="K14" s="229"/>
      <c r="L14" s="229"/>
      <c r="M14" s="229"/>
      <c r="N14" s="230"/>
      <c r="O14" s="211" t="s">
        <v>31</v>
      </c>
    </row>
    <row r="15" spans="1:15" ht="15.75" customHeight="1" thickBot="1" x14ac:dyDescent="0.3">
      <c r="A15" s="217"/>
      <c r="B15" s="220"/>
      <c r="C15" s="223"/>
      <c r="D15" s="228" t="s">
        <v>56</v>
      </c>
      <c r="E15" s="229"/>
      <c r="F15" s="229"/>
      <c r="G15" s="229"/>
      <c r="H15" s="229"/>
      <c r="I15" s="229"/>
      <c r="J15" s="229"/>
      <c r="K15" s="229"/>
      <c r="L15" s="229"/>
      <c r="M15" s="229"/>
      <c r="N15" s="230"/>
      <c r="O15" s="212"/>
    </row>
    <row r="16" spans="1:15" ht="16.5" thickBot="1" x14ac:dyDescent="0.3">
      <c r="A16" s="218"/>
      <c r="B16" s="221"/>
      <c r="C16" s="221"/>
      <c r="D16" s="83" t="s">
        <v>34</v>
      </c>
      <c r="E16" s="83" t="s">
        <v>57</v>
      </c>
      <c r="F16" s="83" t="s">
        <v>58</v>
      </c>
      <c r="G16" s="83" t="s">
        <v>72</v>
      </c>
      <c r="H16" s="83" t="s">
        <v>73</v>
      </c>
      <c r="I16" s="83" t="s">
        <v>74</v>
      </c>
      <c r="J16" s="83" t="s">
        <v>75</v>
      </c>
      <c r="K16" s="102" t="s">
        <v>82</v>
      </c>
      <c r="L16" s="142" t="s">
        <v>91</v>
      </c>
      <c r="M16" s="142" t="s">
        <v>92</v>
      </c>
      <c r="N16" s="102" t="s">
        <v>93</v>
      </c>
      <c r="O16" s="213"/>
    </row>
    <row r="17" spans="1:15" ht="16.5" thickBot="1" x14ac:dyDescent="0.3">
      <c r="A17" s="143">
        <v>1</v>
      </c>
      <c r="B17" s="73">
        <v>2</v>
      </c>
      <c r="C17" s="73">
        <v>3</v>
      </c>
      <c r="D17" s="74">
        <v>4</v>
      </c>
      <c r="E17" s="73">
        <v>5</v>
      </c>
      <c r="F17" s="73">
        <v>6</v>
      </c>
      <c r="G17" s="73">
        <v>7</v>
      </c>
      <c r="H17" s="73">
        <v>8</v>
      </c>
      <c r="I17" s="73">
        <v>9</v>
      </c>
      <c r="J17" s="73">
        <v>10</v>
      </c>
      <c r="K17" s="73">
        <v>11</v>
      </c>
      <c r="L17" s="73">
        <v>12</v>
      </c>
      <c r="M17" s="73">
        <v>13</v>
      </c>
      <c r="N17" s="73">
        <v>14</v>
      </c>
      <c r="O17" s="144">
        <v>15</v>
      </c>
    </row>
    <row r="18" spans="1:15" ht="31.5" customHeight="1" x14ac:dyDescent="0.25">
      <c r="A18" s="224" t="s">
        <v>59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6"/>
    </row>
    <row r="19" spans="1:15" ht="47.25" x14ac:dyDescent="0.25">
      <c r="A19" s="227" t="s">
        <v>60</v>
      </c>
      <c r="B19" s="78" t="s">
        <v>76</v>
      </c>
      <c r="C19" s="76" t="s">
        <v>61</v>
      </c>
      <c r="D19" s="80">
        <v>1.5</v>
      </c>
      <c r="E19" s="80">
        <v>4</v>
      </c>
      <c r="F19" s="80">
        <v>8</v>
      </c>
      <c r="G19" s="80">
        <v>8</v>
      </c>
      <c r="H19" s="80">
        <v>8</v>
      </c>
      <c r="I19" s="80">
        <v>8</v>
      </c>
      <c r="J19" s="80">
        <v>8</v>
      </c>
      <c r="K19" s="80">
        <v>8</v>
      </c>
      <c r="L19" s="80">
        <v>15</v>
      </c>
      <c r="M19" s="80">
        <v>20</v>
      </c>
      <c r="N19" s="80">
        <v>25</v>
      </c>
      <c r="O19" s="145"/>
    </row>
    <row r="20" spans="1:15" ht="47.25" x14ac:dyDescent="0.25">
      <c r="A20" s="227"/>
      <c r="B20" s="78" t="s">
        <v>77</v>
      </c>
      <c r="C20" s="76" t="s">
        <v>62</v>
      </c>
      <c r="D20" s="81">
        <v>1</v>
      </c>
      <c r="E20" s="81">
        <v>4</v>
      </c>
      <c r="F20" s="81">
        <v>10</v>
      </c>
      <c r="G20" s="81">
        <v>10</v>
      </c>
      <c r="H20" s="81">
        <v>10</v>
      </c>
      <c r="I20" s="86">
        <v>15</v>
      </c>
      <c r="J20" s="86">
        <v>15</v>
      </c>
      <c r="K20" s="86">
        <v>15</v>
      </c>
      <c r="L20" s="86">
        <v>20</v>
      </c>
      <c r="M20" s="86">
        <v>25</v>
      </c>
      <c r="N20" s="86">
        <v>30</v>
      </c>
      <c r="O20" s="145"/>
    </row>
    <row r="21" spans="1:15" ht="59.25" customHeight="1" x14ac:dyDescent="0.25">
      <c r="A21" s="214" t="s">
        <v>68</v>
      </c>
      <c r="B21" s="75" t="s">
        <v>69</v>
      </c>
      <c r="C21" s="76" t="s">
        <v>62</v>
      </c>
      <c r="D21" s="80">
        <v>3</v>
      </c>
      <c r="E21" s="80">
        <v>4</v>
      </c>
      <c r="F21" s="80">
        <v>4</v>
      </c>
      <c r="G21" s="80">
        <v>4</v>
      </c>
      <c r="H21" s="80">
        <v>4</v>
      </c>
      <c r="I21" s="80">
        <v>4</v>
      </c>
      <c r="J21" s="80">
        <v>4</v>
      </c>
      <c r="K21" s="80">
        <v>4</v>
      </c>
      <c r="L21" s="80">
        <v>5</v>
      </c>
      <c r="M21" s="80">
        <v>6</v>
      </c>
      <c r="N21" s="80">
        <v>6</v>
      </c>
      <c r="O21" s="145"/>
    </row>
    <row r="22" spans="1:15" ht="70.5" customHeight="1" x14ac:dyDescent="0.25">
      <c r="A22" s="214"/>
      <c r="B22" s="75" t="s">
        <v>70</v>
      </c>
      <c r="C22" s="76" t="s">
        <v>63</v>
      </c>
      <c r="D22" s="80">
        <v>15</v>
      </c>
      <c r="E22" s="80">
        <v>15</v>
      </c>
      <c r="F22" s="80">
        <v>15</v>
      </c>
      <c r="G22" s="80">
        <v>0</v>
      </c>
      <c r="H22" s="80">
        <v>0</v>
      </c>
      <c r="I22" s="80">
        <v>0</v>
      </c>
      <c r="J22" s="82">
        <v>0</v>
      </c>
      <c r="K22" s="82">
        <v>0</v>
      </c>
      <c r="L22" s="82">
        <v>0</v>
      </c>
      <c r="M22" s="82">
        <v>0</v>
      </c>
      <c r="N22" s="82">
        <v>0</v>
      </c>
      <c r="O22" s="133"/>
    </row>
    <row r="23" spans="1:15" ht="78.75" x14ac:dyDescent="0.25">
      <c r="A23" s="146" t="s">
        <v>64</v>
      </c>
      <c r="B23" s="75" t="s">
        <v>65</v>
      </c>
      <c r="C23" s="76" t="s">
        <v>66</v>
      </c>
      <c r="D23" s="80">
        <v>20</v>
      </c>
      <c r="E23" s="80">
        <v>40</v>
      </c>
      <c r="F23" s="80">
        <v>50</v>
      </c>
      <c r="G23" s="80">
        <v>50</v>
      </c>
      <c r="H23" s="80">
        <v>50</v>
      </c>
      <c r="I23" s="80">
        <v>50</v>
      </c>
      <c r="J23" s="82">
        <v>50</v>
      </c>
      <c r="K23" s="82">
        <v>50</v>
      </c>
      <c r="L23" s="82">
        <v>50</v>
      </c>
      <c r="M23" s="82">
        <v>50</v>
      </c>
      <c r="N23" s="82">
        <v>50</v>
      </c>
      <c r="O23" s="133"/>
    </row>
    <row r="24" spans="1:15" ht="61.5" customHeight="1" x14ac:dyDescent="0.25">
      <c r="A24" s="214" t="s">
        <v>67</v>
      </c>
      <c r="B24" s="75" t="s">
        <v>78</v>
      </c>
      <c r="C24" s="79" t="s">
        <v>63</v>
      </c>
      <c r="D24" s="84">
        <v>526.4</v>
      </c>
      <c r="E24" s="84">
        <v>1000</v>
      </c>
      <c r="F24" s="84">
        <v>1000</v>
      </c>
      <c r="G24" s="84">
        <v>1000</v>
      </c>
      <c r="H24" s="84">
        <v>1000</v>
      </c>
      <c r="I24" s="87">
        <f>999.4+259.6</f>
        <v>1259</v>
      </c>
      <c r="J24" s="85">
        <v>1247.5999999999999</v>
      </c>
      <c r="K24" s="126">
        <v>1247.5999999999999</v>
      </c>
      <c r="L24" s="126">
        <v>846.8</v>
      </c>
      <c r="M24" s="126">
        <v>846.8</v>
      </c>
      <c r="N24" s="126">
        <v>846.8</v>
      </c>
      <c r="O24" s="133"/>
    </row>
    <row r="25" spans="1:15" ht="63.75" thickBot="1" x14ac:dyDescent="0.3">
      <c r="A25" s="215"/>
      <c r="B25" s="147" t="s">
        <v>71</v>
      </c>
      <c r="C25" s="148" t="s">
        <v>66</v>
      </c>
      <c r="D25" s="149">
        <v>10</v>
      </c>
      <c r="E25" s="149">
        <v>30</v>
      </c>
      <c r="F25" s="149">
        <v>40</v>
      </c>
      <c r="G25" s="149">
        <v>40</v>
      </c>
      <c r="H25" s="149">
        <v>10</v>
      </c>
      <c r="I25" s="149">
        <v>15</v>
      </c>
      <c r="J25" s="150">
        <v>15</v>
      </c>
      <c r="K25" s="150">
        <v>15</v>
      </c>
      <c r="L25" s="150">
        <v>15</v>
      </c>
      <c r="M25" s="150">
        <v>15</v>
      </c>
      <c r="N25" s="150">
        <v>15</v>
      </c>
      <c r="O25" s="135"/>
    </row>
  </sheetData>
  <mergeCells count="15">
    <mergeCell ref="H2:O2"/>
    <mergeCell ref="F3:O3"/>
    <mergeCell ref="B10:L12"/>
    <mergeCell ref="K4:O4"/>
    <mergeCell ref="J6:O8"/>
    <mergeCell ref="O14:O16"/>
    <mergeCell ref="A21:A22"/>
    <mergeCell ref="A24:A25"/>
    <mergeCell ref="A14:A16"/>
    <mergeCell ref="B14:B16"/>
    <mergeCell ref="C14:C16"/>
    <mergeCell ref="A18:O18"/>
    <mergeCell ref="A19:A20"/>
    <mergeCell ref="D14:N14"/>
    <mergeCell ref="D15:N15"/>
  </mergeCells>
  <pageMargins left="0.70866141732283472" right="0.19685039370078741" top="0.19685039370078741" bottom="0.19685039370078741" header="0" footer="0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8"/>
  <sheetViews>
    <sheetView view="pageBreakPreview" topLeftCell="A11" zoomScaleNormal="100" zoomScaleSheetLayoutView="100" workbookViewId="0">
      <selection activeCell="C19" sqref="C19:M19"/>
    </sheetView>
  </sheetViews>
  <sheetFormatPr defaultRowHeight="15" x14ac:dyDescent="0.25"/>
  <cols>
    <col min="1" max="1" width="50.140625" customWidth="1"/>
  </cols>
  <sheetData>
    <row r="4" spans="1:14" ht="18.75" x14ac:dyDescent="0.3">
      <c r="F4" s="37"/>
      <c r="G4" s="231" t="s">
        <v>51</v>
      </c>
      <c r="H4" s="231"/>
      <c r="I4" s="231"/>
      <c r="J4" s="231"/>
      <c r="K4" s="231"/>
      <c r="L4" s="231"/>
      <c r="M4" s="231"/>
      <c r="N4" s="231"/>
    </row>
    <row r="5" spans="1:14" ht="20.25" customHeight="1" x14ac:dyDescent="0.25">
      <c r="E5" s="167"/>
      <c r="F5" s="167"/>
      <c r="G5" s="167"/>
      <c r="H5" s="167"/>
      <c r="I5" s="232" t="s">
        <v>24</v>
      </c>
      <c r="J5" s="232"/>
      <c r="K5" s="232"/>
      <c r="L5" s="232"/>
      <c r="M5" s="232"/>
      <c r="N5" s="232"/>
    </row>
    <row r="6" spans="1:14" ht="20.25" customHeight="1" x14ac:dyDescent="0.25">
      <c r="E6" s="167"/>
      <c r="F6" s="167"/>
      <c r="G6" s="167"/>
      <c r="H6" s="167"/>
      <c r="I6" s="232"/>
      <c r="J6" s="232"/>
      <c r="K6" s="232"/>
      <c r="L6" s="232"/>
      <c r="M6" s="232"/>
      <c r="N6" s="232"/>
    </row>
    <row r="7" spans="1:14" ht="18.75" x14ac:dyDescent="0.3">
      <c r="E7" s="168" t="s">
        <v>98</v>
      </c>
      <c r="F7" s="168"/>
      <c r="G7" s="168"/>
      <c r="H7" s="168"/>
      <c r="I7" s="233" t="s">
        <v>102</v>
      </c>
      <c r="J7" s="233"/>
      <c r="K7" s="233"/>
      <c r="L7" s="233"/>
      <c r="M7" s="233"/>
      <c r="N7" s="233"/>
    </row>
    <row r="8" spans="1:14" ht="18.75" x14ac:dyDescent="0.3">
      <c r="E8" s="60"/>
      <c r="F8" s="60"/>
      <c r="G8" s="60"/>
      <c r="H8" s="60"/>
      <c r="I8" s="60"/>
      <c r="J8" s="72"/>
      <c r="K8" s="72"/>
      <c r="L8" s="72"/>
      <c r="M8" s="72"/>
      <c r="N8" s="60"/>
    </row>
    <row r="9" spans="1:14" ht="23.25" customHeight="1" x14ac:dyDescent="0.25">
      <c r="E9" s="140"/>
      <c r="F9" s="140"/>
      <c r="G9" s="140"/>
      <c r="H9" s="169" t="s">
        <v>99</v>
      </c>
      <c r="I9" s="169"/>
      <c r="J9" s="169"/>
      <c r="K9" s="169"/>
      <c r="L9" s="169"/>
      <c r="M9" s="169"/>
      <c r="N9" s="169"/>
    </row>
    <row r="10" spans="1:14" ht="18" customHeight="1" x14ac:dyDescent="0.25">
      <c r="E10" s="140"/>
      <c r="F10" s="140"/>
      <c r="G10" s="140"/>
      <c r="H10" s="169"/>
      <c r="I10" s="169"/>
      <c r="J10" s="169"/>
      <c r="K10" s="169"/>
      <c r="L10" s="169"/>
      <c r="M10" s="169"/>
      <c r="N10" s="169"/>
    </row>
    <row r="11" spans="1:14" ht="18" customHeight="1" x14ac:dyDescent="0.25">
      <c r="E11" s="140"/>
      <c r="F11" s="140"/>
      <c r="G11" s="140"/>
      <c r="H11" s="169"/>
      <c r="I11" s="169"/>
      <c r="J11" s="169"/>
      <c r="K11" s="169"/>
      <c r="L11" s="169"/>
      <c r="M11" s="169"/>
      <c r="N11" s="169"/>
    </row>
    <row r="12" spans="1:14" ht="18" customHeight="1" x14ac:dyDescent="0.25">
      <c r="E12" s="140"/>
      <c r="F12" s="140"/>
      <c r="G12" s="140"/>
      <c r="H12" s="169"/>
      <c r="I12" s="169"/>
      <c r="J12" s="169"/>
      <c r="K12" s="169"/>
      <c r="L12" s="169"/>
      <c r="M12" s="169"/>
      <c r="N12" s="169"/>
    </row>
    <row r="13" spans="1:14" ht="18.75" x14ac:dyDescent="0.3">
      <c r="E13" s="60"/>
      <c r="F13" s="60"/>
      <c r="G13" s="60"/>
      <c r="H13" s="60"/>
      <c r="I13" s="60"/>
      <c r="J13" s="72"/>
      <c r="K13" s="72"/>
      <c r="L13" s="72"/>
      <c r="M13" s="72"/>
      <c r="N13" s="60"/>
    </row>
    <row r="14" spans="1:14" ht="18" customHeight="1" x14ac:dyDescent="0.25">
      <c r="A14" s="232" t="s">
        <v>94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</row>
    <row r="15" spans="1:14" ht="18" customHeight="1" x14ac:dyDescent="0.25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</row>
    <row r="16" spans="1:14" ht="8.25" customHeight="1" x14ac:dyDescent="0.25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</row>
    <row r="17" spans="1:14" ht="15.75" thickBot="1" x14ac:dyDescent="0.3"/>
    <row r="18" spans="1:14" ht="46.9" customHeight="1" thickBot="1" x14ac:dyDescent="0.3">
      <c r="A18" s="237" t="s">
        <v>30</v>
      </c>
      <c r="B18" s="234" t="s">
        <v>40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6"/>
    </row>
    <row r="19" spans="1:14" ht="40.9" customHeight="1" thickBot="1" x14ac:dyDescent="0.3">
      <c r="A19" s="238"/>
      <c r="B19" s="240" t="s">
        <v>32</v>
      </c>
      <c r="C19" s="234" t="s">
        <v>33</v>
      </c>
      <c r="D19" s="235"/>
      <c r="E19" s="235"/>
      <c r="F19" s="235"/>
      <c r="G19" s="235"/>
      <c r="H19" s="235"/>
      <c r="I19" s="235"/>
      <c r="J19" s="235"/>
      <c r="K19" s="235"/>
      <c r="L19" s="235"/>
      <c r="M19" s="236"/>
      <c r="N19" s="242" t="s">
        <v>31</v>
      </c>
    </row>
    <row r="20" spans="1:14" ht="32.25" thickBot="1" x14ac:dyDescent="0.3">
      <c r="A20" s="239"/>
      <c r="B20" s="241"/>
      <c r="C20" s="40" t="s">
        <v>34</v>
      </c>
      <c r="D20" s="40" t="s">
        <v>35</v>
      </c>
      <c r="E20" s="40" t="s">
        <v>36</v>
      </c>
      <c r="F20" s="40" t="s">
        <v>43</v>
      </c>
      <c r="G20" s="40" t="s">
        <v>44</v>
      </c>
      <c r="H20" s="40" t="s">
        <v>45</v>
      </c>
      <c r="I20" s="40" t="s">
        <v>46</v>
      </c>
      <c r="J20" s="40" t="s">
        <v>84</v>
      </c>
      <c r="K20" s="40" t="s">
        <v>95</v>
      </c>
      <c r="L20" s="40" t="s">
        <v>96</v>
      </c>
      <c r="M20" s="40" t="s">
        <v>97</v>
      </c>
      <c r="N20" s="243"/>
    </row>
    <row r="21" spans="1:14" ht="16.5" thickBot="1" x14ac:dyDescent="0.3">
      <c r="A21" s="41">
        <v>1</v>
      </c>
      <c r="B21" s="39">
        <v>2</v>
      </c>
      <c r="C21" s="39">
        <v>3</v>
      </c>
      <c r="D21" s="39">
        <v>4</v>
      </c>
      <c r="E21" s="39">
        <v>5</v>
      </c>
      <c r="F21" s="39">
        <v>6</v>
      </c>
      <c r="G21" s="39">
        <v>7</v>
      </c>
      <c r="H21" s="39">
        <v>8</v>
      </c>
      <c r="I21" s="39">
        <v>9</v>
      </c>
      <c r="J21" s="39">
        <v>10</v>
      </c>
      <c r="K21" s="39">
        <v>11</v>
      </c>
      <c r="L21" s="39">
        <v>12</v>
      </c>
      <c r="M21" s="39">
        <v>13</v>
      </c>
      <c r="N21" s="39">
        <v>14</v>
      </c>
    </row>
    <row r="22" spans="1:14" ht="25.15" customHeight="1" thickBot="1" x14ac:dyDescent="0.3">
      <c r="A22" s="46" t="s">
        <v>37</v>
      </c>
      <c r="B22" s="67">
        <f>C22+D22+E22+F22+G22+H22+I22+J22</f>
        <v>8280.6</v>
      </c>
      <c r="C22" s="68">
        <f>C24+C25+C26+C27</f>
        <v>526.4</v>
      </c>
      <c r="D22" s="68">
        <f t="shared" ref="D22:I22" si="0">D24+D25+D26+D27</f>
        <v>1000</v>
      </c>
      <c r="E22" s="68">
        <f t="shared" si="0"/>
        <v>1000</v>
      </c>
      <c r="F22" s="68">
        <f t="shared" si="0"/>
        <v>1000</v>
      </c>
      <c r="G22" s="68">
        <f t="shared" si="0"/>
        <v>1000</v>
      </c>
      <c r="H22" s="68">
        <f t="shared" si="0"/>
        <v>1259</v>
      </c>
      <c r="I22" s="68">
        <f t="shared" si="0"/>
        <v>1247.5999999999999</v>
      </c>
      <c r="J22" s="68">
        <f t="shared" ref="J22:M22" si="1">J24+J25+J26+J27</f>
        <v>1247.5999999999999</v>
      </c>
      <c r="K22" s="68">
        <f t="shared" si="1"/>
        <v>846.80000000000007</v>
      </c>
      <c r="L22" s="68">
        <f t="shared" si="1"/>
        <v>846.80000000000007</v>
      </c>
      <c r="M22" s="68">
        <f t="shared" si="1"/>
        <v>846.80000000000007</v>
      </c>
      <c r="N22" s="69"/>
    </row>
    <row r="23" spans="1:14" ht="25.15" customHeight="1" x14ac:dyDescent="0.25">
      <c r="A23" s="49" t="s">
        <v>38</v>
      </c>
      <c r="B23" s="50"/>
      <c r="C23" s="51"/>
      <c r="D23" s="51"/>
      <c r="E23" s="51"/>
      <c r="F23" s="52"/>
      <c r="G23" s="52"/>
      <c r="H23" s="52"/>
      <c r="I23" s="52"/>
      <c r="J23" s="52"/>
      <c r="K23" s="164"/>
      <c r="L23" s="164"/>
      <c r="M23" s="164"/>
      <c r="N23" s="53"/>
    </row>
    <row r="24" spans="1:14" ht="25.15" customHeight="1" x14ac:dyDescent="0.25">
      <c r="A24" s="47" t="s">
        <v>50</v>
      </c>
      <c r="B24" s="45"/>
      <c r="C24" s="42"/>
      <c r="D24" s="42"/>
      <c r="E24" s="42"/>
      <c r="F24" s="42"/>
      <c r="G24" s="42"/>
      <c r="H24" s="42"/>
      <c r="I24" s="42"/>
      <c r="J24" s="42"/>
      <c r="K24" s="165"/>
      <c r="L24" s="165"/>
      <c r="M24" s="165"/>
      <c r="N24" s="43"/>
    </row>
    <row r="25" spans="1:14" ht="25.15" customHeight="1" x14ac:dyDescent="0.25">
      <c r="A25" s="47" t="s">
        <v>42</v>
      </c>
      <c r="B25" s="56">
        <f>C25+D25+E25+F25+G25+H25+I25+J25</f>
        <v>3163</v>
      </c>
      <c r="C25" s="57">
        <f>'приложение 1'!D68</f>
        <v>26.4</v>
      </c>
      <c r="D25" s="57">
        <f>'приложение 1'!E68</f>
        <v>411</v>
      </c>
      <c r="E25" s="57">
        <f>'приложение 1'!F68</f>
        <v>411</v>
      </c>
      <c r="F25" s="57">
        <f>'приложение 1'!G68</f>
        <v>411</v>
      </c>
      <c r="G25" s="57">
        <f>'приложение 1'!H68</f>
        <v>411</v>
      </c>
      <c r="H25" s="89">
        <f>411+259.6</f>
        <v>670.6</v>
      </c>
      <c r="I25" s="57">
        <f>'приложение 1'!J68</f>
        <v>411</v>
      </c>
      <c r="J25" s="57">
        <f>'приложение 1'!K68</f>
        <v>411</v>
      </c>
      <c r="K25" s="166">
        <v>10.199999999999999</v>
      </c>
      <c r="L25" s="166">
        <v>10.199999999999999</v>
      </c>
      <c r="M25" s="166">
        <v>10.199999999999999</v>
      </c>
      <c r="N25" s="43"/>
    </row>
    <row r="26" spans="1:14" ht="25.15" customHeight="1" x14ac:dyDescent="0.25">
      <c r="A26" s="47" t="s">
        <v>41</v>
      </c>
      <c r="B26" s="56">
        <f>C26+D26+E26+F26+G26+H26+I26+J26</f>
        <v>5117.6000000000004</v>
      </c>
      <c r="C26" s="57">
        <f>'приложение 1'!D69</f>
        <v>500</v>
      </c>
      <c r="D26" s="57">
        <f>'приложение 1'!E69</f>
        <v>589</v>
      </c>
      <c r="E26" s="57">
        <f>'приложение 1'!F69</f>
        <v>589</v>
      </c>
      <c r="F26" s="57">
        <f>'приложение 1'!G69</f>
        <v>589</v>
      </c>
      <c r="G26" s="57">
        <f>'приложение 1'!H69</f>
        <v>589</v>
      </c>
      <c r="H26" s="57">
        <f>589-0.6</f>
        <v>588.4</v>
      </c>
      <c r="I26" s="57">
        <f>'приложение 1'!J69</f>
        <v>836.6</v>
      </c>
      <c r="J26" s="57">
        <f>'приложение 1'!K69</f>
        <v>836.6</v>
      </c>
      <c r="K26" s="57">
        <f>'приложение 1'!L69</f>
        <v>836.6</v>
      </c>
      <c r="L26" s="57">
        <f>'приложение 1'!M69</f>
        <v>836.6</v>
      </c>
      <c r="M26" s="57">
        <f>'приложение 1'!N69</f>
        <v>836.6</v>
      </c>
      <c r="N26" s="43"/>
    </row>
    <row r="27" spans="1:14" ht="25.15" customHeight="1" thickBot="1" x14ac:dyDescent="0.3">
      <c r="A27" s="48" t="s">
        <v>39</v>
      </c>
      <c r="B27" s="58">
        <f>C27+D27+E27+F27+G27+H27+I27+J27</f>
        <v>0</v>
      </c>
      <c r="C27" s="59">
        <f>'приложение 1'!D70</f>
        <v>0</v>
      </c>
      <c r="D27" s="59">
        <f>'приложение 1'!E70</f>
        <v>0</v>
      </c>
      <c r="E27" s="59">
        <f>'приложение 1'!F70</f>
        <v>0</v>
      </c>
      <c r="F27" s="59">
        <f>'приложение 1'!G70</f>
        <v>0</v>
      </c>
      <c r="G27" s="59">
        <f>'приложение 1'!H70</f>
        <v>0</v>
      </c>
      <c r="H27" s="59">
        <f>'приложение 1'!I70</f>
        <v>0</v>
      </c>
      <c r="I27" s="59">
        <f>'приложение 1'!J70</f>
        <v>0</v>
      </c>
      <c r="J27" s="59">
        <f>'приложение 1'!K70</f>
        <v>0</v>
      </c>
      <c r="K27" s="59">
        <f>'приложение 1'!L70</f>
        <v>0</v>
      </c>
      <c r="L27" s="59">
        <f>'приложение 1'!M70</f>
        <v>0</v>
      </c>
      <c r="M27" s="59">
        <f>'приложение 1'!N70</f>
        <v>0</v>
      </c>
      <c r="N27" s="44"/>
    </row>
    <row r="28" spans="1:14" ht="18.75" x14ac:dyDescent="0.3">
      <c r="A28" s="37" t="s">
        <v>47</v>
      </c>
    </row>
  </sheetData>
  <mergeCells count="10">
    <mergeCell ref="B18:N18"/>
    <mergeCell ref="G4:N4"/>
    <mergeCell ref="A14:N16"/>
    <mergeCell ref="A18:A20"/>
    <mergeCell ref="B19:B20"/>
    <mergeCell ref="N19:N20"/>
    <mergeCell ref="C19:M19"/>
    <mergeCell ref="I5:N6"/>
    <mergeCell ref="I7:N7"/>
    <mergeCell ref="H9:N12"/>
  </mergeCells>
  <pageMargins left="0.70866141732283472" right="0.31496062992125984" top="0.35433070866141736" bottom="0.35433070866141736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1</vt:lpstr>
      <vt:lpstr>приложение 3</vt:lpstr>
      <vt:lpstr>приложение 2</vt:lpstr>
      <vt:lpstr>'приложение 1'!Область_печати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USR030220</dc:creator>
  <cp:lastModifiedBy>Пользователь Windows</cp:lastModifiedBy>
  <cp:lastPrinted>2025-11-10T08:10:25Z</cp:lastPrinted>
  <dcterms:created xsi:type="dcterms:W3CDTF">2020-08-02T09:45:23Z</dcterms:created>
  <dcterms:modified xsi:type="dcterms:W3CDTF">2025-11-10T08:12:35Z</dcterms:modified>
</cp:coreProperties>
</file>